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1-22\"/>
    </mc:Choice>
  </mc:AlternateContent>
  <xr:revisionPtr revIDLastSave="0" documentId="13_ncr:8001_{D90A65A7-5E31-4E28-8FDE-D1C48FE75900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H75" i="55"/>
  <c r="H75" i="56" s="1"/>
  <c r="I75" i="55"/>
  <c r="I75" i="56" s="1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L78" i="56" s="1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G65" i="55"/>
  <c r="H65" i="55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D23" i="56" s="1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C30" i="56" s="1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D31" i="56" s="1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H35" i="56" s="1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L39" i="56" s="1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G42" i="56" s="1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C46" i="56" s="1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K46" i="56" s="1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G50" i="56" s="1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J53" i="56" s="1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C54" i="56" s="1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L55" i="56" s="1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E57" i="55"/>
  <c r="E57" i="56" s="1"/>
  <c r="F57" i="55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K63" i="56" s="1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D21" i="55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F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F65" i="56"/>
  <c r="G65" i="56"/>
  <c r="H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I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C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E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K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D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E32" i="56"/>
  <c r="F32" i="56"/>
  <c r="J32" i="56"/>
  <c r="K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J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D38" i="56"/>
  <c r="K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H43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J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D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H51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D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D54" i="56"/>
  <c r="K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E56" i="56"/>
  <c r="F56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D57" i="56"/>
  <c r="F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D21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AU79" i="56"/>
  <c r="AZ70" i="56"/>
  <c r="AT79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<sst xmlns="http://schemas.openxmlformats.org/spreadsheetml/2006/main" count="1226" uniqueCount="530">
  <si>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</si>
  <si>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</si>
  <si>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</si>
  <si>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</si>
  <si>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</si>
  <si>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</si>
  <si>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</si>
  <si>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</si>
  <si>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</si>
  <si>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</si>
  <si>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</si>
  <si>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</si>
  <si>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</si>
  <si>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</si>
  <si>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</si>
  <si>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</si>
  <si>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</si>
  <si>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</si>
  <si>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</si>
  <si>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</si>
  <si>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</si>
  <si>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</si>
  <si>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</si>
  <si>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</si>
  <si>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</si>
  <si>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</si>
  <si>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</si>
  <si>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</si>
  <si>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</si>
  <si>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</si>
  <si>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</si>
  <si>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</si>
  <si>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</si>
  <si>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</si>
  <si>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</si>
  <si>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</si>
  <si>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</si>
  <si>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</si>
  <si>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</si>
  <si>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</si>
  <si>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</si>
  <si>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</si>
  <si>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</si>
  <si>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</si>
  <si>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</si>
  <si>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</si>
  <si>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</si>
  <si>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</si>
  <si>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</si>
  <si>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</si>
  <si>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</si>
  <si>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</si>
  <si>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</si>
  <si>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</si>
  <si>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</si>
  <si>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</si>
  <si>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</si>
  <si>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</si>
  <si>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</si>
  <si>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</si>
  <si>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</si>
  <si>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</si>
  <si>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</si>
  <si>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</si>
  <si>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</si>
  <si>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</si>
  <si>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</si>
  <si>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</si>
  <si>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</si>
  <si>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</si>
  <si>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</si>
  <si>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</si>
  <si>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</si>
  <si>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</si>
  <si>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</si>
  <si>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</si>
  <si>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</si>
  <si>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</si>
  <si>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</si>
  <si>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</si>
  <si>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</si>
  <si>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</si>
  <si>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</si>
  <si>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</si>
  <si>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</si>
  <si>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</si>
  <si>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</si>
  <si>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</si>
  <si>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</si>
  <si>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</si>
  <si>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</si>
  <si>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</si>
  <si>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</si>
  <si>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</si>
  <si>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</si>
  <si>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</si>
  <si>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</si>
  <si>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</si>
  <si>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</si>
  <si>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</si>
  <si>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</si>
  <si>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</si>
  <si>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</si>
  <si>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</si>
  <si>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</si>
  <si>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</si>
  <si>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</si>
  <si>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</si>
  <si>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</si>
  <si>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</si>
  <si>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</si>
  <si>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</si>
  <si>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</si>
  <si>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</si>
  <si>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</si>
  <si>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</si>
  <si>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</si>
  <si>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</si>
  <si>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</si>
  <si>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</si>
  <si>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</si>
  <si>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</si>
  <si>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</si>
  <si>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</si>
  <si>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</si>
  <si>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</si>
  <si>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</si>
  <si>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</si>
  <si>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</si>
  <si>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</si>
  <si>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</si>
  <si>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</si>
  <si>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</si>
  <si>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</si>
  <si>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</si>
  <si>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</si>
  <si>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</si>
  <si>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</si>
  <si>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</si>
  <si>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</si>
  <si>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</si>
  <si>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</si>
  <si>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</si>
  <si>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</si>
  <si>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</si>
  <si>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</si>
  <si>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</si>
  <si>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</si>
  <si>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</si>
  <si>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</si>
  <si>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</si>
  <si>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</si>
  <si>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</si>
  <si>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</si>
  <si>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</si>
  <si>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</si>
  <si>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</si>
  <si>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</si>
  <si>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</si>
  <si>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</si>
  <si>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</si>
  <si>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</si>
  <si>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</si>
  <si>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</si>
  <si>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</si>
  <si>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</si>
  <si>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</si>
  <si>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</si>
  <si>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</si>
  <si>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</si>
  <si>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</si>
  <si>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</si>
  <si>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</si>
  <si>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</si>
  <si>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</si>
  <si>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</si>
  <si>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</si>
  <si>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</si>
  <si>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</si>
  <si>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</si>
  <si>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</si>
  <si>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</si>
  <si>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</si>
  <si>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</si>
  <si>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</si>
  <si>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</si>
  <si>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</si>
  <si>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</si>
  <si>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</si>
  <si>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</si>
  <si>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</si>
  <si>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</si>
  <si>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</si>
  <si>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</si>
  <si>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</si>
  <si>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</si>
  <si>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</si>
  <si>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</si>
  <si>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</si>
  <si>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</si>
  <si>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</si>
  <si>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</si>
  <si>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</si>
  <si>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</si>
  <si>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</si>
  <si>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</si>
  <si>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</si>
  <si>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</si>
  <si>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</si>
  <si>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</si>
  <si>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</si>
  <si>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</si>
  <si>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</si>
  <si>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</si>
  <si>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</si>
  <si>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</si>
  <si>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</si>
  <si>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</si>
  <si>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</si>
  <si>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</si>
  <si>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</si>
  <si>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</si>
  <si>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</si>
  <si>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</si>
  <si>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</si>
  <si>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</si>
  <si>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</si>
  <si>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</si>
  <si>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</si>
  <si>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</si>
  <si>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</si>
  <si>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</si>
  <si>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</si>
  <si>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</si>
  <si>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</si>
  <si>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</si>
  <si>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</si>
  <si>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</si>
  <si>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</si>
  <si>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</si>
  <si>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</si>
  <si>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</si>
  <si>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</si>
  <si>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</si>
  <si>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</si>
  <si>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</si>
  <si>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</si>
  <si>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</si>
  <si>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</si>
  <si>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</si>
  <si>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</si>
  <si>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</si>
  <si>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</si>
  <si>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</si>
  <si>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</si>
  <si>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</si>
  <si>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</si>
  <si>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</si>
  <si>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</si>
  <si>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</si>
  <si>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</si>
  <si>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</si>
  <si>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</si>
  <si>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</si>
  <si>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</si>
  <si>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</si>
  <si>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</si>
  <si>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</si>
  <si>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</si>
  <si>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</si>
  <si>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</si>
  <si>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</si>
  <si>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</si>
  <si>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</si>
  <si>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</si>
  <si>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</si>
  <si>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</si>
  <si>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</si>
  <si>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</si>
  <si>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</si>
  <si>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</si>
  <si>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</si>
  <si>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</si>
  <si>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</si>
  <si>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</si>
  <si>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</si>
  <si>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</si>
  <si>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</si>
  <si>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</si>
  <si>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</si>
  <si>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</si>
  <si>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</si>
  <si>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</si>
  <si>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</si>
  <si>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</si>
  <si>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</si>
  <si>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</si>
  <si>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</si>
  <si>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</si>
  <si>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</si>
  <si>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</si>
  <si>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</si>
  <si>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</si>
  <si>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</si>
  <si>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</si>
  <si>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</si>
  <si>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</si>
  <si>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</si>
  <si>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</si>
  <si>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</si>
  <si>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</si>
  <si>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</si>
  <si>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</si>
  <si>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</si>
  <si>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</si>
  <si>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</si>
  <si>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</si>
  <si>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</si>
  <si>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</si>
  <si>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</si>
  <si>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</si>
  <si>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</si>
  <si>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</si>
  <si>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</si>
  <si>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</si>
  <si>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</si>
  <si>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</si>
  <si>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</si>
  <si>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</si>
  <si>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</si>
  <si>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</si>
  <si>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</si>
  <si>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</si>
  <si>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</si>
  <si>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</si>
  <si>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</si>
  <si>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</si>
  <si>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</si>
  <si>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</si>
  <si>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</si>
  <si>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</si>
  <si>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</si>
  <si>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</si>
  <si>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</si>
  <si>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</si>
  <si>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</si>
  <si>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</si>
  <si>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</si>
  <si>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</si>
  <si>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</si>
  <si>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</si>
  <si>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</si>
  <si>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</si>
  <si>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</si>
  <si>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</si>
  <si>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</si>
  <si>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</si>
  <si>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</si>
  <si>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</si>
  <si>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</si>
  <si>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</si>
  <si>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</si>
  <si>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</si>
  <si>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</si>
  <si>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</si>
  <si>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</si>
  <si>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</si>
  <si>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</si>
  <si>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</si>
  <si>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</si>
  <si>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</si>
  <si>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</si>
  <si>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</si>
  <si>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</si>
  <si>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</si>
  <si>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</si>
  <si>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</si>
  <si>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</si>
  <si>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</si>
  <si>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</si>
  <si>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</si>
  <si>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</si>
  <si>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</si>
  <si>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</si>
  <si>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</si>
  <si>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</si>
  <si>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</si>
  <si>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</si>
  <si>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</si>
  <si>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</si>
  <si>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</si>
  <si>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</si>
  <si>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</si>
  <si>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</si>
  <si>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</si>
  <si>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</si>
  <si>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</si>
  <si>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</si>
  <si>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</si>
  <si>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</si>
  <si>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</si>
  <si>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</si>
  <si>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</si>
  <si>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</si>
  <si>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</si>
  <si>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</si>
  <si>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</si>
  <si>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</si>
  <si>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</si>
  <si>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</si>
  <si>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</si>
  <si>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</si>
  <si>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</si>
  <si>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</si>
  <si>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</si>
  <si>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</si>
  <si>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</si>
  <si>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</si>
  <si>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</si>
  <si>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</si>
  <si>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</si>
  <si>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</si>
  <si>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</si>
  <si>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</si>
  <si>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</si>
  <si>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</si>
  <si>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</si>
  <si>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</si>
  <si>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</si>
  <si>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</si>
  <si>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</si>
  <si>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</si>
  <si>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</si>
  <si>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</si>
  <si>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</si>
  <si>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</si>
  <si>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</si>
  <si>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</si>
  <si>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</si>
  <si>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</si>
  <si>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</si>
  <si>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</si>
  <si>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</si>
  <si>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</si>
  <si>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</si>
  <si>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</si>
  <si>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</si>
  <si>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</si>
  <si>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</si>
  <si>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</si>
  <si>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</si>
  <si>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</si>
  <si>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</si>
  <si>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</si>
  <si>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</si>
  <si>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</si>
  <si>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</si>
  <si>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</si>
  <si>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</si>
  <si>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</si>
  <si>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</si>
  <si>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</si>
  <si>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</si>
  <si>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</si>
  <si>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</si>
  <si>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</si>
  <si>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</si>
  <si>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</si>
  <si>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</si>
  <si>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</si>
  <si>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</si>
  <si>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</si>
  <si>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</si>
  <si>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</si>
  <si>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</si>
  <si>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</si>
  <si>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</si>
  <si>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</si>
  <si>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</si>
  <si>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</si>
  <si>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</si>
  <si>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</si>
  <si>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</si>
  <si>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</si>
  <si>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</si>
  <si>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</si>
  <si>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</si>
  <si>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</si>
  <si>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</si>
  <si>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</si>
  <si>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</si>
  <si>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</si>
  <si>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</si>
  <si>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</si>
  <si>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</si>
  <si>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</si>
  <si>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</si>
  <si>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</si>
  <si>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</si>
  <si>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</si>
  <si>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</si>
  <si>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</si>
  <si>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</si>
  <si>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</si>
  <si>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</si>
  <si>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</si>
  <si>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</si>
  <si>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</si>
  <si>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</si>
  <si>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</si>
  <si>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</si>
  <si>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</si>
  <si>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</si>
  <si>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</si>
  <si>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</si>
  <si>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</si>
  <si>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</si>
  <si>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</si>
  <si>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</si>
  <si>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Mercer Cash Fund - Cash Units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</si>
  <si>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</si>
  <si>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</si>
  <si>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</si>
  <si>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</si>
  <si>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</si>
  <si>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</si>
  <si>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</si>
  <si>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</si>
  <si>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</si>
  <si>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1/1/2022 - 31/3/2022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</si>
</sst>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L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44652</v>
      </c>
      <c r="D5" s="12">
        <v>44652</v>
      </c>
      <c r="E5" s="12">
        <v>44652</v>
      </c>
      <c r="F5" s="12">
        <v>44652</v>
      </c>
      <c r="G5" s="12">
        <v>44652</v>
      </c>
      <c r="H5" s="12">
        <v>44652</v>
      </c>
      <c r="I5" s="12">
        <v>44652</v>
      </c>
      <c r="J5" s="12">
        <v>44652</v>
      </c>
      <c r="K5" s="12">
        <v>44652</v>
      </c>
      <c r="L5" s="12">
        <v>44652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44652</v>
      </c>
      <c r="D6" s="12">
        <v>44652</v>
      </c>
      <c r="E6" s="12">
        <v>44652</v>
      </c>
      <c r="F6" s="12">
        <v>44652</v>
      </c>
      <c r="G6" s="12">
        <v>44652</v>
      </c>
      <c r="H6" s="12">
        <v>44652</v>
      </c>
      <c r="I6" s="12">
        <v>44652</v>
      </c>
      <c r="J6" s="12">
        <v>44652</v>
      </c>
      <c r="K6" s="12">
        <v>44652</v>
      </c>
      <c r="L6" s="12">
        <v>44652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2.626597558945701E-3</v>
      </c>
      <c r="D8" s="50">
        <v>8.2685981399052472E-4</v>
      </c>
      <c r="E8" s="50">
        <v>8.1936009439875501E-3</v>
      </c>
      <c r="F8" s="50">
        <v>4.2895658895899707E-3</v>
      </c>
      <c r="G8" s="50">
        <v>0</v>
      </c>
      <c r="H8" s="50">
        <v>5.9075270317582296E-4</v>
      </c>
      <c r="I8" s="50">
        <v>3.083901539808576E-4</v>
      </c>
      <c r="J8" s="50">
        <v>0</v>
      </c>
      <c r="K8" s="50">
        <v>2.1416621309395634E-4</v>
      </c>
      <c r="L8" s="50">
        <v>8.6935748244526111E-3</v>
      </c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432609703.04720002</v>
      </c>
      <c r="D9" s="13">
        <v>121437549.9946</v>
      </c>
      <c r="E9" s="13">
        <v>1030623144.5402</v>
      </c>
      <c r="F9" s="13">
        <v>2560363748.3814998</v>
      </c>
      <c r="G9" s="13">
        <v>168268662.5677</v>
      </c>
      <c r="H9" s="13">
        <v>1727723892.7779</v>
      </c>
      <c r="I9" s="13">
        <v>1386977970.8548999</v>
      </c>
      <c r="J9" s="13">
        <v>1710564560.0652001</v>
      </c>
      <c r="K9" s="13">
        <v>1274688971.9726</v>
      </c>
      <c r="L9" s="13">
        <v>2683914603.7336998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1136291.5900000001</v>
      </c>
      <c r="D10" s="15">
        <v>100411.83</v>
      </c>
      <c r="E10" s="15">
        <v>8444514.7699999996</v>
      </c>
      <c r="F10" s="15">
        <v>10982849</v>
      </c>
      <c r="G10" s="15">
        <v>0</v>
      </c>
      <c r="H10" s="15">
        <v>1020657.56</v>
      </c>
      <c r="I10" s="15">
        <v>427730.35</v>
      </c>
      <c r="J10" s="15">
        <v>0</v>
      </c>
      <c r="K10" s="15">
        <v>272995.31</v>
      </c>
      <c r="L10" s="15">
        <v>23332812.43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1136291.5900000001</v>
      </c>
      <c r="D11" s="15">
        <v>100411.83</v>
      </c>
      <c r="E11" s="15">
        <v>8444514.7699999996</v>
      </c>
      <c r="F11" s="15">
        <v>10982849</v>
      </c>
      <c r="G11" s="15">
        <v>0</v>
      </c>
      <c r="H11" s="15">
        <v>1020657.56</v>
      </c>
      <c r="I11" s="15">
        <v>427730.35</v>
      </c>
      <c r="J11" s="15">
        <v>0</v>
      </c>
      <c r="K11" s="15">
        <v>272995.31</v>
      </c>
      <c r="L11" s="15">
        <v>23332812.43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1953.22</v>
      </c>
      <c r="D12" s="15">
        <v>173.35000000000002</v>
      </c>
      <c r="E12" s="15">
        <v>14772.45</v>
      </c>
      <c r="F12" s="15">
        <v>9856.4599999999991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11360.009999999998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594345.56999999995</v>
      </c>
      <c r="D13" s="15">
        <v>55233.86</v>
      </c>
      <c r="E13" s="15">
        <v>3158627.98</v>
      </c>
      <c r="F13" s="15">
        <v>4264511.38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9036949.6100000013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3590.65</v>
      </c>
      <c r="D21" s="23">
        <v>164.13</v>
      </c>
      <c r="E21" s="23">
        <v>44338.01</v>
      </c>
      <c r="F21" s="23">
        <v>18009.87</v>
      </c>
      <c r="G21" s="23">
        <v>0</v>
      </c>
      <c r="H21" s="23">
        <v>1020657.56</v>
      </c>
      <c r="I21" s="23">
        <v>419256.96</v>
      </c>
      <c r="J21" s="23">
        <v>0</v>
      </c>
      <c r="K21" s="23">
        <v>267335.96000000002</v>
      </c>
      <c r="L21" s="23">
        <v>98797.93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988624.76</v>
      </c>
      <c r="D23" s="23">
        <v>87934.44</v>
      </c>
      <c r="E23" s="23">
        <v>7277146.4900000002</v>
      </c>
      <c r="F23" s="23">
        <v>9621790.5500000007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20693894.02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12692.1</v>
      </c>
      <c r="D24" s="24">
        <v>1172.26</v>
      </c>
      <c r="E24" s="24">
        <v>88959.15</v>
      </c>
      <c r="F24" s="24">
        <v>127753.79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319190.45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71164.88</v>
      </c>
      <c r="D25" s="23">
        <v>5439.13</v>
      </c>
      <c r="E25" s="23">
        <v>627827.05000000005</v>
      </c>
      <c r="F25" s="23">
        <v>594162.09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1037792.44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27860.59</v>
      </c>
      <c r="D26" s="24">
        <v>2445.06</v>
      </c>
      <c r="E26" s="24">
        <v>209708.34</v>
      </c>
      <c r="F26" s="24">
        <v>266770</v>
      </c>
      <c r="G26" s="24">
        <v>0</v>
      </c>
      <c r="H26" s="24">
        <v>0</v>
      </c>
      <c r="I26" s="24">
        <v>5875.81</v>
      </c>
      <c r="J26" s="24">
        <v>0</v>
      </c>
      <c r="K26" s="24">
        <v>4003.13</v>
      </c>
      <c r="L26" s="24">
        <v>898358.14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31766.720000000001</v>
      </c>
      <c r="D37" s="23">
        <v>3219.93</v>
      </c>
      <c r="E37" s="23">
        <v>190345.9</v>
      </c>
      <c r="F37" s="23">
        <v>350337.65</v>
      </c>
      <c r="G37" s="23">
        <v>0</v>
      </c>
      <c r="H37" s="23">
        <v>0</v>
      </c>
      <c r="I37" s="23">
        <v>2597.58</v>
      </c>
      <c r="J37" s="23">
        <v>0</v>
      </c>
      <c r="K37" s="23">
        <v>1656.22</v>
      </c>
      <c r="L37" s="23">
        <v>273754.83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2.5499999999999998</v>
      </c>
      <c r="D46" s="24">
        <v>0.25</v>
      </c>
      <c r="E46" s="24">
        <v>16.21</v>
      </c>
      <c r="F46" s="24">
        <v>27.16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13.29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447.11</v>
      </c>
      <c r="D49" s="54">
        <v>36.64</v>
      </c>
      <c r="E49" s="54">
        <v>3664.54</v>
      </c>
      <c r="F49" s="54">
        <v>3997.91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7144.3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142.22999999999999</v>
      </c>
      <c r="D54" s="24">
        <v>0</v>
      </c>
      <c r="E54" s="24">
        <v>2509.1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3867.03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1136291.5900000003</v>
      </c>
      <c r="D59" s="25">
        <v>100411.84</v>
      </c>
      <c r="E59" s="25">
        <v>8444514.7899999991</v>
      </c>
      <c r="F59" s="25">
        <v>10982849.02</v>
      </c>
      <c r="G59" s="25">
        <v>0</v>
      </c>
      <c r="H59" s="25">
        <v>1020657.56</v>
      </c>
      <c r="I59" s="25">
        <v>427730.35000000003</v>
      </c>
      <c r="J59" s="25">
        <v>0</v>
      </c>
      <c r="K59" s="25">
        <v>272995.31</v>
      </c>
      <c r="L59" s="25">
        <v>23332812.43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1.862645149230957E-9</v>
      </c>
      <c r="D60" s="27">
        <v>9.9999999365536496E-3</v>
      </c>
      <c r="E60" s="27">
        <v>1.6558170318603516E-2</v>
      </c>
      <c r="F60" s="27">
        <v>1.6987621784210205E-2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-3.0381716787815094E-3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1953.22</v>
      </c>
      <c r="D65" s="32">
        <v>173.33</v>
      </c>
      <c r="E65" s="32">
        <v>14772.45</v>
      </c>
      <c r="F65" s="32">
        <v>9856.4599999999991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11306.13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0.02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53.88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1953.22</v>
      </c>
      <c r="D70" s="25">
        <v>173.35000000000002</v>
      </c>
      <c r="E70" s="25">
        <v>14772.45</v>
      </c>
      <c r="F70" s="25">
        <v>9856.4599999999991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11360.009999999998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594345.56999999995</v>
      </c>
      <c r="D72" s="32">
        <v>55202.17</v>
      </c>
      <c r="E72" s="32">
        <v>3158627.98</v>
      </c>
      <c r="F72" s="32">
        <v>4264511.38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9036888.7200000007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6.18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25.51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60.89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594345.56999999995</v>
      </c>
      <c r="D79" s="25">
        <v>55233.86</v>
      </c>
      <c r="E79" s="25">
        <v>3158627.98</v>
      </c>
      <c r="F79" s="25">
        <v>4264511.38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9036949.6100000013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9.9999999802093953E-3</v>
      </c>
      <c r="E81" s="27">
        <v>9.9999979138374329E-3</v>
      </c>
      <c r="F81" s="27">
        <v>1.9999999552965164E-2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-9.9999941885471344E-3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L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44652</v>
      </c>
      <c r="D5" s="12">
        <v>44652</v>
      </c>
      <c r="E5" s="12">
        <v>44652</v>
      </c>
      <c r="F5" s="12">
        <v>44652</v>
      </c>
      <c r="G5" s="12">
        <v>44652</v>
      </c>
      <c r="H5" s="12">
        <v>44652</v>
      </c>
      <c r="I5" s="12">
        <v>44652</v>
      </c>
      <c r="J5" s="12">
        <v>44652</v>
      </c>
      <c r="K5" s="12">
        <v>44652</v>
      </c>
      <c r="L5" s="12">
        <v>44652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44652</v>
      </c>
      <c r="D6" s="12">
        <v>44652</v>
      </c>
      <c r="E6" s="12">
        <v>44652</v>
      </c>
      <c r="F6" s="12">
        <v>44652</v>
      </c>
      <c r="G6" s="12">
        <v>44652</v>
      </c>
      <c r="H6" s="12">
        <v>44652</v>
      </c>
      <c r="I6" s="12">
        <v>44652</v>
      </c>
      <c r="J6" s="12">
        <v>44652</v>
      </c>
      <c r="K6" s="12">
        <v>44652</v>
      </c>
      <c r="L6" s="12">
        <v>44652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2.626597558945701E-3</v>
      </c>
      <c r="D8" s="50">
        <v>8.2685981399052472E-4</v>
      </c>
      <c r="E8" s="50">
        <v>8.1936009439875501E-3</v>
      </c>
      <c r="F8" s="50">
        <v>4.2895658895899707E-3</v>
      </c>
      <c r="G8" s="50">
        <v>0</v>
      </c>
      <c r="H8" s="50">
        <v>5.9075270317582296E-4</v>
      </c>
      <c r="I8" s="50">
        <v>3.083901539808576E-4</v>
      </c>
      <c r="J8" s="50">
        <v>0</v>
      </c>
      <c r="K8" s="50">
        <v>2.1416621309395634E-4</v>
      </c>
      <c r="L8" s="50">
        <v>8.6935748244526111E-3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432609703.04720002</v>
      </c>
      <c r="D9" s="13">
        <v>121437549.9946</v>
      </c>
      <c r="E9" s="13">
        <v>1030623144.5402</v>
      </c>
      <c r="F9" s="13">
        <v>2560363748.3814998</v>
      </c>
      <c r="G9" s="13">
        <v>168268662.5677</v>
      </c>
      <c r="H9" s="13">
        <v>1727723892.7779</v>
      </c>
      <c r="I9" s="13">
        <v>1386977970.8548999</v>
      </c>
      <c r="J9" s="13">
        <v>1710564560.0652001</v>
      </c>
      <c r="K9" s="13">
        <v>1274688971.9726</v>
      </c>
      <c r="L9" s="13">
        <v>2683914603.7336998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1136291.5900000001</v>
      </c>
      <c r="D10" s="15">
        <v>100411.83</v>
      </c>
      <c r="E10" s="15">
        <v>8444514.7699999996</v>
      </c>
      <c r="F10" s="15">
        <v>10982849</v>
      </c>
      <c r="G10" s="15">
        <v>0</v>
      </c>
      <c r="H10" s="15">
        <v>1020657.56</v>
      </c>
      <c r="I10" s="15">
        <v>427730.35</v>
      </c>
      <c r="J10" s="15">
        <v>0</v>
      </c>
      <c r="K10" s="15">
        <v>272995.31</v>
      </c>
      <c r="L10" s="15">
        <v>23332812.43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1136291.5900000001</v>
      </c>
      <c r="D11" s="15">
        <v>100411.83</v>
      </c>
      <c r="E11" s="15">
        <v>8444514.7699999996</v>
      </c>
      <c r="F11" s="15">
        <v>10982849</v>
      </c>
      <c r="G11" s="15">
        <v>0</v>
      </c>
      <c r="H11" s="15">
        <v>1020657.56</v>
      </c>
      <c r="I11" s="15">
        <v>427730.35</v>
      </c>
      <c r="J11" s="15">
        <v>0</v>
      </c>
      <c r="K11" s="15">
        <v>272995.31</v>
      </c>
      <c r="L11" s="15">
        <v>23332812.43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1953.22</v>
      </c>
      <c r="D12" s="15">
        <v>173.35000000000002</v>
      </c>
      <c r="E12" s="15">
        <v>14772.45</v>
      </c>
      <c r="F12" s="15">
        <v>9856.4599999999991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11360.009999999998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594345.56999999995</v>
      </c>
      <c r="D13" s="15">
        <v>55233.86</v>
      </c>
      <c r="E13" s="15">
        <v>3158627.98</v>
      </c>
      <c r="F13" s="15">
        <v>4264511.38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9036949.6100000013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3.1599723447746364E-3</v>
      </c>
      <c r="D21" s="42">
        <f>IFERROR('Summary ($)'!D21/'Summary ($)'!D$10,0)</f>
        <v>1.6345683571348116E-3</v>
      </c>
      <c r="E21" s="42">
        <f>IFERROR('Summary ($)'!E21/'Summary ($)'!E$10,0)</f>
        <v>5.2505100894032781E-3</v>
      </c>
      <c r="F21" s="42">
        <f>IFERROR('Summary ($)'!F21/'Summary ($)'!F$10,0)</f>
        <v>1.6398176830073872E-3</v>
      </c>
      <c r="G21" s="42">
        <f>IFERROR('Summary ($)'!G21/'Summary ($)'!G$10,0)</f>
        <v>0</v>
      </c>
      <c r="H21" s="42">
        <f>IFERROR('Summary ($)'!H21/'Summary ($)'!H$10,0)</f>
        <v>1</v>
      </c>
      <c r="I21" s="42">
        <f>IFERROR('Summary ($)'!I21/'Summary ($)'!I$10,0)</f>
        <v>0.98018987897398457</v>
      </c>
      <c r="J21" s="42">
        <f>IFERROR('Summary ($)'!J21/'Summary ($)'!J$10,0)</f>
        <v>0</v>
      </c>
      <c r="K21" s="42">
        <f>IFERROR('Summary ($)'!K21/'Summary ($)'!K$10,0)</f>
        <v>0.9792694240791171</v>
      </c>
      <c r="L21" s="42">
        <f>IFERROR('Summary ($)'!L21/'Summary ($)'!L$10,0)</f>
        <v>4.23429152813877E-3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0.8700449503458878</v>
      </c>
      <c r="D23" s="42">
        <f>IFERROR('Summary ($)'!D23/'Summary ($)'!D$10,0)</f>
        <v>0.87573784881721606</v>
      </c>
      <c r="E23" s="42">
        <f>IFERROR('Summary ($)'!E23/'Summary ($)'!E$10,0)</f>
        <v>0.86176017073862021</v>
      </c>
      <c r="F23" s="42">
        <f>IFERROR('Summary ($)'!F23/'Summary ($)'!F$10,0)</f>
        <v>0.87607419076780535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0.88690097184311012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1.1169756171477077E-2</v>
      </c>
      <c r="D24" s="42">
        <f>IFERROR('Summary ($)'!D24/'Summary ($)'!D$10,0)</f>
        <v>1.1674520820903273E-2</v>
      </c>
      <c r="E24" s="42">
        <f>IFERROR('Summary ($)'!E24/'Summary ($)'!E$10,0)</f>
        <v>1.0534548452213792E-2</v>
      </c>
      <c r="F24" s="42">
        <f>IFERROR('Summary ($)'!F24/'Summary ($)'!F$10,0)</f>
        <v>1.1632117495196373E-2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1.3679896110149291E-2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6.2629065132832673E-2</v>
      </c>
      <c r="D25" s="42">
        <f>IFERROR('Summary ($)'!D25/'Summary ($)'!D$10,0)</f>
        <v>5.4168219023595129E-2</v>
      </c>
      <c r="E25" s="42">
        <f>IFERROR('Summary ($)'!E25/'Summary ($)'!E$10,0)</f>
        <v>7.4347320965133454E-2</v>
      </c>
      <c r="F25" s="42">
        <f>IFERROR('Summary ($)'!F25/'Summary ($)'!F$10,0)</f>
        <v>5.4099085765451201E-2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4.4477811798875375E-2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2.4518873716208704E-2</v>
      </c>
      <c r="D26" s="42">
        <f>IFERROR('Summary ($)'!D26/'Summary ($)'!D$10,0)</f>
        <v>2.4350318085030419E-2</v>
      </c>
      <c r="E26" s="42">
        <f>IFERROR('Summary ($)'!E26/'Summary ($)'!E$10,0)</f>
        <v>2.4833675552917531E-2</v>
      </c>
      <c r="F26" s="42">
        <f>IFERROR('Summary ($)'!F26/'Summary ($)'!F$10,0)</f>
        <v>2.4289690225186563E-2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1.3737182783498999E-2</v>
      </c>
      <c r="J26" s="42">
        <f>IFERROR('Summary ($)'!J26/'Summary ($)'!J$10,0)</f>
        <v>0</v>
      </c>
      <c r="K26" s="42">
        <f>IFERROR('Summary ($)'!K26/'Summary ($)'!K$10,0)</f>
        <v>1.4663731768871782E-2</v>
      </c>
      <c r="L26" s="42">
        <f>IFERROR('Summary ($)'!L26/'Summary ($)'!L$10,0)</f>
        <v>3.850192267627979E-2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2.7956486063581618E-2</v>
      </c>
      <c r="D37" s="42">
        <f>IFERROR('Summary ($)'!D37/'Summary ($)'!D$10,0)</f>
        <v>3.2067237495820959E-2</v>
      </c>
      <c r="E37" s="42">
        <f>IFERROR('Summary ($)'!E37/'Summary ($)'!E$10,0)</f>
        <v>2.2540774121945197E-2</v>
      </c>
      <c r="F37" s="42">
        <f>IFERROR('Summary ($)'!F37/'Summary ($)'!F$10,0)</f>
        <v>3.1898613010157929E-2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6.0729382425165762E-3</v>
      </c>
      <c r="J37" s="42">
        <f>IFERROR('Summary ($)'!J37/'Summary ($)'!J$10,0)</f>
        <v>0</v>
      </c>
      <c r="K37" s="42">
        <f>IFERROR('Summary ($)'!K37/'Summary ($)'!K$10,0)</f>
        <v>6.0668441520112561E-3</v>
      </c>
      <c r="L37" s="42">
        <f>IFERROR('Summary ($)'!L37/'Summary ($)'!L$10,0)</f>
        <v>1.173261178099652E-2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2.2441422804158918E-6</v>
      </c>
      <c r="D46" s="42">
        <f>IFERROR('Summary ($)'!D46/'Summary ($)'!D$10,0)</f>
        <v>2.4897464770834272E-6</v>
      </c>
      <c r="E46" s="42">
        <f>IFERROR('Summary ($)'!E46/'Summary ($)'!E$10,0)</f>
        <v>1.9195892767678827E-6</v>
      </c>
      <c r="F46" s="42">
        <f>IFERROR('Summary ($)'!F46/'Summary ($)'!F$10,0)</f>
        <v>2.4729466825957456E-6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5.6958414421197147E-7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3.9348174705754885E-4</v>
      </c>
      <c r="D49" s="42">
        <f>IFERROR('Summary ($)'!D49/'Summary ($)'!D$10,0)</f>
        <v>3.6489724368134711E-4</v>
      </c>
      <c r="E49" s="42">
        <f>IFERROR('Summary ($)'!E49/'Summary ($)'!E$10,0)</f>
        <v>4.3395507022128167E-4</v>
      </c>
      <c r="F49" s="42">
        <f>IFERROR('Summary ($)'!F49/'Summary ($)'!F$10,0)</f>
        <v>3.6401392753373916E-4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3.0619112125610139E-4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1.2517033589943226E-4</v>
      </c>
      <c r="D54" s="42">
        <f>IFERROR('Summary ($)'!D54/'Summary ($)'!D$10,0)</f>
        <v>0</v>
      </c>
      <c r="E54" s="42">
        <f>IFERROR('Summary ($)'!E54/'Summary ($)'!E$10,0)</f>
        <v>2.9712778866985154E-4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1.6573355704981339E-4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0.99999999999999989</v>
      </c>
      <c r="D59" s="51">
        <f t="shared" ref="D59:BO59" si="0">SUM(D21:D58)</f>
        <v>1.000000099589859</v>
      </c>
      <c r="E59" s="51">
        <f t="shared" si="0"/>
        <v>1.0000000023684013</v>
      </c>
      <c r="F59" s="51">
        <f t="shared" si="0"/>
        <v>1.0000000018210211</v>
      </c>
      <c r="G59" s="51">
        <f t="shared" si="0"/>
        <v>0</v>
      </c>
      <c r="H59" s="51">
        <f t="shared" si="0"/>
        <v>1</v>
      </c>
      <c r="I59" s="51">
        <f t="shared" si="0"/>
        <v>1.0000000000000002</v>
      </c>
      <c r="J59" s="51">
        <f t="shared" si="0"/>
        <v>0</v>
      </c>
      <c r="K59" s="51">
        <f t="shared" si="0"/>
        <v>1.0000000000000002</v>
      </c>
      <c r="L59" s="51">
        <f t="shared" si="0"/>
        <v>1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1.7189425823348739E-3</v>
      </c>
      <c r="D65" s="42">
        <f>IFERROR('Summary ($)'!D65/'Summary ($)'!D$10,0)</f>
        <v>1.7261910274914819E-3</v>
      </c>
      <c r="E65" s="42">
        <f>IFERROR('Summary ($)'!E65/'Summary ($)'!E$10,0)</f>
        <v>1.7493545102769713E-3</v>
      </c>
      <c r="F65" s="42">
        <f>IFERROR('Summary ($)'!F65/'Summary ($)'!F$10,0)</f>
        <v>8.9744109201537775E-4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4.8455924607970627E-4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1.9917971816667419E-7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2.3091944085884892E-6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1.7189425823348739E-3</v>
      </c>
      <c r="D70" s="42">
        <f t="shared" ref="D70:BO70" si="3">SUM(D63:D69)</f>
        <v>1.7263902072096487E-3</v>
      </c>
      <c r="E70" s="42">
        <f t="shared" si="3"/>
        <v>1.7493545102769713E-3</v>
      </c>
      <c r="F70" s="42">
        <f t="shared" si="3"/>
        <v>8.9744109201537775E-4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4.8686844048829477E-4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0.52305726384897377</v>
      </c>
      <c r="D72" s="42">
        <f>IFERROR('Summary ($)'!D72/'Summary ($)'!D$10,0)</f>
        <v>0.54975763313944181</v>
      </c>
      <c r="E72" s="42">
        <f>IFERROR('Summary ($)'!E72/'Summary ($)'!E$10,0)</f>
        <v>0.3740449352070942</v>
      </c>
      <c r="F72" s="42">
        <f>IFERROR('Summary ($)'!F72/'Summary ($)'!F$10,0)</f>
        <v>0.38828826472985289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0.38730387719488474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6.1546532913502318E-5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2.5405373052159294E-4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2.6096296870629754E-6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0.52305726384897377</v>
      </c>
      <c r="D79" s="42">
        <f t="shared" ref="D79:BO79" si="6">SUM(D72:D78)</f>
        <v>0.55007323340287684</v>
      </c>
      <c r="E79" s="42">
        <f t="shared" si="6"/>
        <v>0.3740449352070942</v>
      </c>
      <c r="F79" s="42">
        <f t="shared" si="6"/>
        <v>0.38828826472985289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0.38730648682457181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9" width="23" style="36" hidden="1" customWidth="1"/>
    <col min="10" max="10" width="23" style="36" customWidth="1"/>
    <col min="11" max="11" width="27" style="36" customWidth="1"/>
    <col min="12" max="12" width="23" style="36" customWidth="1"/>
    <col min="13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Unregistered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MIN0008AU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 t="str">
        <f>IFERROR(VLOOKUP(J2,'APIR data base'!$A$1:$B$221,2,FALSE),0)</f>
        <v>MIN0046AU</v>
      </c>
      <c r="K1" s="80" t="str">
        <f>IFERROR(VLOOKUP(K2,'APIR data base'!$A$1:$B$221,2,FALSE),0)</f>
        <v>MIN0008AU</v>
      </c>
      <c r="L1" s="80" t="str">
        <f>IFERROR(VLOOKUP(L2,'APIR data base'!$A$1:$B$221,2,FALSE),0)</f>
        <v>NCL0002AU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527</v>
      </c>
      <c r="D3" s="81" t="s">
        <v>528</v>
      </c>
      <c r="E3" s="81" t="s">
        <v>520</v>
      </c>
      <c r="F3" s="81" t="s">
        <v>521</v>
      </c>
      <c r="G3" s="81" t="s">
        <v>519</v>
      </c>
      <c r="H3" s="81" t="s">
        <v>522</v>
      </c>
      <c r="I3" s="81" t="s">
        <v>523</v>
      </c>
      <c r="J3" s="81" t="s">
        <v>524</v>
      </c>
      <c r="K3" s="81" t="s">
        <v>525</v>
      </c>
      <c r="L3" s="81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44652</v>
      </c>
      <c r="D5" s="83">
        <v>44652</v>
      </c>
      <c r="E5" s="83">
        <v>44652</v>
      </c>
      <c r="F5" s="83">
        <v>44652</v>
      </c>
      <c r="G5" s="83">
        <v>44652</v>
      </c>
      <c r="H5" s="83">
        <v>44652</v>
      </c>
      <c r="I5" s="83">
        <v>44652</v>
      </c>
      <c r="J5" s="83">
        <v>44652</v>
      </c>
      <c r="K5" s="83">
        <v>44652</v>
      </c>
      <c r="L5" s="83">
        <v>44652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44652</v>
      </c>
      <c r="D6" s="83">
        <v>44652</v>
      </c>
      <c r="E6" s="83">
        <v>44652</v>
      </c>
      <c r="F6" s="83">
        <v>44652</v>
      </c>
      <c r="G6" s="83">
        <v>44652</v>
      </c>
      <c r="H6" s="83">
        <v>44652</v>
      </c>
      <c r="I6" s="83">
        <v>44652</v>
      </c>
      <c r="J6" s="83">
        <v>44652</v>
      </c>
      <c r="K6" s="83">
        <v>44652</v>
      </c>
      <c r="L6" s="83">
        <v>44652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529</v>
      </c>
      <c r="D7" s="83" t="s">
        <v>529</v>
      </c>
      <c r="E7" s="83" t="s">
        <v>529</v>
      </c>
      <c r="F7" s="83" t="s">
        <v>529</v>
      </c>
      <c r="G7" s="83" t="s">
        <v>529</v>
      </c>
      <c r="H7" s="83" t="s">
        <v>529</v>
      </c>
      <c r="I7" s="83" t="s">
        <v>529</v>
      </c>
      <c r="J7" s="83" t="s">
        <v>529</v>
      </c>
      <c r="K7" s="83" t="s">
        <v>529</v>
      </c>
      <c r="L7" s="83" t="s">
        <v>529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2.626597558945701E-3</v>
      </c>
      <c r="D8" s="50">
        <v>8.2685981399052472E-4</v>
      </c>
      <c r="E8" s="50">
        <v>8.1936009439875501E-3</v>
      </c>
      <c r="F8" s="50">
        <v>4.2895658895899707E-3</v>
      </c>
      <c r="G8" s="50">
        <v>0</v>
      </c>
      <c r="H8" s="50">
        <v>5.9075270317582296E-4</v>
      </c>
      <c r="I8" s="50">
        <v>3.083901539808576E-4</v>
      </c>
      <c r="J8" s="50">
        <v>0</v>
      </c>
      <c r="K8" s="50">
        <v>2.1416621309395634E-4</v>
      </c>
      <c r="L8" s="50">
        <v>8.6935748244526111E-3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432609703.04720002</v>
      </c>
      <c r="D9" s="13">
        <v>121437549.9946</v>
      </c>
      <c r="E9" s="13">
        <v>1030623144.5402</v>
      </c>
      <c r="F9" s="13">
        <v>2560363748.3814998</v>
      </c>
      <c r="G9" s="13">
        <v>168268662.5677</v>
      </c>
      <c r="H9" s="13">
        <v>1727723892.7779</v>
      </c>
      <c r="I9" s="13">
        <v>1386977970.8548999</v>
      </c>
      <c r="J9" s="13">
        <v>1710564560.0652001</v>
      </c>
      <c r="K9" s="13">
        <v>1274688971.9726</v>
      </c>
      <c r="L9" s="13">
        <v>2683914603.7336998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1136291.5900000001</v>
      </c>
      <c r="D10" s="15">
        <v>100411.83</v>
      </c>
      <c r="E10" s="15">
        <v>8444514.7699999996</v>
      </c>
      <c r="F10" s="15">
        <v>10982849</v>
      </c>
      <c r="G10" s="15">
        <v>0</v>
      </c>
      <c r="H10" s="15">
        <v>1020657.56</v>
      </c>
      <c r="I10" s="15">
        <v>427730.35</v>
      </c>
      <c r="J10" s="15">
        <v>0</v>
      </c>
      <c r="K10" s="15">
        <v>272995.31</v>
      </c>
      <c r="L10" s="15">
        <v>23332812.43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1136291.5900000001</v>
      </c>
      <c r="D11" s="15">
        <v>100411.83</v>
      </c>
      <c r="E11" s="15">
        <v>8444514.7699999996</v>
      </c>
      <c r="F11" s="15">
        <v>10982849</v>
      </c>
      <c r="G11" s="15">
        <v>0</v>
      </c>
      <c r="H11" s="15">
        <v>1020657.56</v>
      </c>
      <c r="I11" s="15">
        <v>427730.35</v>
      </c>
      <c r="J11" s="15">
        <v>0</v>
      </c>
      <c r="K11" s="15">
        <v>272995.31</v>
      </c>
      <c r="L11" s="15">
        <v>23332812.43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1953.22</v>
      </c>
      <c r="D12" s="15">
        <v>173.35000000000002</v>
      </c>
      <c r="E12" s="15">
        <v>14772.45</v>
      </c>
      <c r="F12" s="15">
        <v>9856.4599999999991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11360.009999999998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594345.56999999995</v>
      </c>
      <c r="D13" s="15">
        <v>55233.86</v>
      </c>
      <c r="E13" s="15">
        <v>3158627.98</v>
      </c>
      <c r="F13" s="15">
        <v>4264511.38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9036949.6100000013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8.2999756471209833E-4</v>
      </c>
      <c r="D21" s="43">
        <f>('Summary (%)'!D21*'Summary (%)'!D$8)*100</f>
        <v>1.3515588877352879E-4</v>
      </c>
      <c r="E21" s="43">
        <f>('Summary (%)'!E21*'Summary (%)'!E$8)*100</f>
        <v>4.3020584424950858E-3</v>
      </c>
      <c r="F21" s="43">
        <f>('Summary (%)'!F21*'Summary (%)'!F$8)*100</f>
        <v>7.0341059981749473E-4</v>
      </c>
      <c r="G21" s="43">
        <f>('Summary (%)'!G21*'Summary (%)'!G$8)*100</f>
        <v>0</v>
      </c>
      <c r="H21" s="43">
        <f>('Summary (%)'!H21*'Summary (%)'!H$8)*100</f>
        <v>5.9075270317582293E-2</v>
      </c>
      <c r="I21" s="43">
        <f>('Summary (%)'!I21*'Summary (%)'!I$8)*100</f>
        <v>3.022809077072653E-2</v>
      </c>
      <c r="J21" s="43">
        <f>('Summary (%)'!J21*'Summary (%)'!J$8)*100</f>
        <v>0</v>
      </c>
      <c r="K21" s="43">
        <f>('Summary (%)'!K21*'Summary (%)'!K$8)*100</f>
        <v>2.097264241537241E-2</v>
      </c>
      <c r="L21" s="43">
        <f>('Summary (%)'!L21*'Summary (%)'!L$8)*100</f>
        <v>3.6811130228420188E-3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0.22852579427515424</v>
      </c>
      <c r="D23" s="43">
        <f>('Summary (%)'!D23*'Summary (%)'!D$8)*100</f>
        <v>7.2411243477746551E-2</v>
      </c>
      <c r="E23" s="43">
        <f>('Summary (%)'!E23*'Summary (%)'!E$8)*100</f>
        <v>0.70609189484548307</v>
      </c>
      <c r="F23" s="43">
        <f>('Summary (%)'!F23*'Summary (%)'!F$8)*100</f>
        <v>0.37579779654677142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0.77103399605978162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2.9338454294020365E-3</v>
      </c>
      <c r="D24" s="43">
        <f>('Summary (%)'!D24*'Summary (%)'!D$8)*100</f>
        <v>9.6531921144005889E-4</v>
      </c>
      <c r="E24" s="43">
        <f>('Summary (%)'!E24*'Summary (%)'!E$8)*100</f>
        <v>8.6315886142541501E-3</v>
      </c>
      <c r="F24" s="43">
        <f>('Summary (%)'!F24*'Summary (%)'!F$8)*100</f>
        <v>4.9896734431097095E-3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1.1892720042432109E-2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1.6450134959694961E-2</v>
      </c>
      <c r="D25" s="43">
        <f>('Summary (%)'!D25*'Summary (%)'!D$8)*100</f>
        <v>4.478952350604787E-3</v>
      </c>
      <c r="E25" s="43">
        <f>('Summary (%)'!E25*'Summary (%)'!E$8)*100</f>
        <v>6.0917227924286284E-2</v>
      </c>
      <c r="F25" s="43">
        <f>('Summary (%)'!F25*'Summary (%)'!F$8)*100</f>
        <v>2.320615929574818E-2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3.8667118490144425E-2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6.4401213851091686E-3</v>
      </c>
      <c r="D26" s="43">
        <f>('Summary (%)'!D26*'Summary (%)'!D$8)*100</f>
        <v>2.0134299482398362E-3</v>
      </c>
      <c r="E26" s="43">
        <f>('Summary (%)'!E26*'Summary (%)'!E$8)*100</f>
        <v>2.0347722745306565E-2</v>
      </c>
      <c r="F26" s="43">
        <f>('Summary (%)'!F26*'Summary (%)'!F$8)*100</f>
        <v>1.0419222665866722E-2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4.2364119138664421E-4</v>
      </c>
      <c r="J26" s="43">
        <f>('Summary (%)'!J26*'Summary (%)'!J$8)*100</f>
        <v>0</v>
      </c>
      <c r="K26" s="43">
        <f>('Summary (%)'!K26*'Summary (%)'!K$8)*100</f>
        <v>3.1404759027648115E-4</v>
      </c>
      <c r="L26" s="43">
        <f>('Summary (%)'!L26*'Summary (%)'!L$8)*100</f>
        <v>3.3471934567152709E-2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7.3430438051302989E-3</v>
      </c>
      <c r="D37" s="43">
        <f>('Summary (%)'!D37*'Summary (%)'!D$8)*100</f>
        <v>2.6515110030984499E-3</v>
      </c>
      <c r="E37" s="43">
        <f>('Summary (%)'!E37*'Summary (%)'!E$8)*100</f>
        <v>1.846901081237803E-2</v>
      </c>
      <c r="F37" s="43">
        <f>('Summary (%)'!F37*'Summary (%)'!F$8)*100</f>
        <v>1.368312022936043E-2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1.8728343597259258E-4</v>
      </c>
      <c r="J37" s="43">
        <f>('Summary (%)'!J37*'Summary (%)'!J$8)*100</f>
        <v>0</v>
      </c>
      <c r="K37" s="43">
        <f>('Summary (%)'!K37*'Summary (%)'!K$8)*100</f>
        <v>1.2993130374674655E-4</v>
      </c>
      <c r="L37" s="43">
        <f>('Summary (%)'!L37*'Summary (%)'!L$8)*100</f>
        <v>1.0199833840434745E-2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5.8944586356672206E-7</v>
      </c>
      <c r="D46" s="43">
        <f>('Summary (%)'!D46*'Summary (%)'!D$8)*100</f>
        <v>2.0586713089247666E-7</v>
      </c>
      <c r="E46" s="43">
        <f>('Summary (%)'!E46*'Summary (%)'!E$8)*100</f>
        <v>1.5728348510193701E-6</v>
      </c>
      <c r="F46" s="43">
        <f>('Summary (%)'!F46*'Summary (%)'!F$8)*100</f>
        <v>1.0607867736437385E-6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4.9517223765285808E-7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1.0335181963110475E-4</v>
      </c>
      <c r="D49" s="43">
        <f>('Summary (%)'!D49*'Summary (%)'!D$8)*100</f>
        <v>3.0171886703601382E-5</v>
      </c>
      <c r="E49" s="43">
        <f>('Summary (%)'!E49*'Summary (%)'!E$8)*100</f>
        <v>3.5556546730132769E-4</v>
      </c>
      <c r="F49" s="43">
        <f>('Summary (%)'!F49*'Summary (%)'!F$8)*100</f>
        <v>1.5614617268844028E-4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2.6618954232229597E-4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3.2877209872586219E-5</v>
      </c>
      <c r="D54" s="43">
        <f>('Summary (%)'!D54*'Summary (%)'!D$8)*100</f>
        <v>0</v>
      </c>
      <c r="E54" s="43">
        <f>('Summary (%)'!E54*'Summary (%)'!E$8)*100</f>
        <v>2.4345465297302292E-4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1.4408170791352381E-4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0.26265975589457008</v>
      </c>
      <c r="D59" s="43">
        <f>SUM(D21:D58)</f>
        <v>8.2685989633737689E-2</v>
      </c>
      <c r="E59" s="43">
        <f t="shared" ref="E59:BO59" si="0">SUM(E21:E58)</f>
        <v>0.81936009633932871</v>
      </c>
      <c r="F59" s="43">
        <f t="shared" si="0"/>
        <v>0.42895658974013601</v>
      </c>
      <c r="G59" s="43">
        <f t="shared" si="0"/>
        <v>0</v>
      </c>
      <c r="H59" s="43">
        <f t="shared" si="0"/>
        <v>5.9075270317582293E-2</v>
      </c>
      <c r="I59" s="43">
        <f t="shared" si="0"/>
        <v>3.0839015398085767E-2</v>
      </c>
      <c r="J59" s="43">
        <f t="shared" si="0"/>
        <v>0</v>
      </c>
      <c r="K59" s="43">
        <f t="shared" si="0"/>
        <v>2.1416621309395638E-2</v>
      </c>
      <c r="L59" s="43">
        <f t="shared" si="0"/>
        <v>0.86935748244526112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8.2346852114945079E-9</v>
      </c>
      <c r="E60" s="46">
        <f t="shared" si="3"/>
        <v>1.9405737017308411E-9</v>
      </c>
      <c r="F60" s="46">
        <f t="shared" si="3"/>
        <v>7.8113893131614986E-10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4.5149703907285994E-4</v>
      </c>
      <c r="D65" s="43">
        <f>('Summary (%)'!D65*'Summary (%)'!D$8)*100</f>
        <v>1.4273179919037195E-4</v>
      </c>
      <c r="E65" s="43">
        <f>('Summary (%)'!E65*'Summary (%)'!E$8)*100</f>
        <v>1.4333512766774271E-3</v>
      </c>
      <c r="F65" s="43">
        <f>('Summary (%)'!F65*'Summary (%)'!F$8)*100</f>
        <v>3.8496326962255382E-4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4.2125520626742723E-4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1.6469370471398137E-8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2.0075154375271626E-6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4.5149703907285994E-4</v>
      </c>
      <c r="D70" s="43">
        <f t="shared" ref="D70:BO70" si="6">SUM(D63:D69)</f>
        <v>1.4274826856084335E-4</v>
      </c>
      <c r="E70" s="43">
        <f t="shared" si="6"/>
        <v>1.4333512766774271E-3</v>
      </c>
      <c r="F70" s="43">
        <f t="shared" si="6"/>
        <v>3.8496326962255382E-4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4.2326272170495441E-4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0.13738609324145321</v>
      </c>
      <c r="D72" s="43">
        <f>('Summary (%)'!D72*'Summary (%)'!D$8)*100</f>
        <v>4.5457249427754996E-2</v>
      </c>
      <c r="E72" s="43">
        <f>('Summary (%)'!E72*'Summary (%)'!E$8)*100</f>
        <v>0.30647749342066088</v>
      </c>
      <c r="F72" s="43">
        <f>('Summary (%)'!F72*'Summary (%)'!F$8)*100</f>
        <v>0.16655880957132574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0.33670552361943357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5.0890354756620231E-6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2.1006682036268325E-5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2.268701094859483E-6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0.13738609324145321</v>
      </c>
      <c r="D79" s="43">
        <f t="shared" ref="D79:BO79" si="9">SUM(D72:D78)</f>
        <v>4.5483345145266932E-2</v>
      </c>
      <c r="E79" s="43">
        <f t="shared" si="9"/>
        <v>0.30647749342066088</v>
      </c>
      <c r="F79" s="43">
        <f t="shared" si="9"/>
        <v>0.16655880957132574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0.33670779232052844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Uqh5qRZL6jgs3Jdfia8AFXz3fGbUzyFSIL+9kKLfXsFEJDZMbs/8OBfm4bK/EyFvqsFF1VMWo5GTz/VMD0QMAg==" saltValue="8VcqPPjGChn4sD/vnkgd6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2024-12-09T20:42:50Z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2024-12-09T20:22:42Z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046f97b2-e51c-45a2-b897-42c4220a15c6</vt:lpwstr>
  </property>
  <property fmtid="{D5CDD505-2E9C-101B-9397-08002B2CF9AE}" pid="15" name="MSIP_Label_38f1469a-2c2a-4aee-b92b-090d4c5468ff_ContentBits">
    <vt:lpwstr>0</vt:lpwstr>
  </property>
</Properties>
</file>