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2-23\"/>
    </mc:Choice>
  </mc:AlternateContent>
  <xr:revisionPtr revIDLastSave="0" documentId="8_{F10B1D6D-31BC-4471-B057-02589A08FF74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G75" i="56" s="1"/>
  <c r="H75" i="55"/>
  <c r="H75" i="56" s="1"/>
  <c r="I75" i="55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I68" i="56" s="1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H32" i="56" s="1"/>
  <c r="I32" i="55"/>
  <c r="I32" i="56" s="1"/>
  <c r="J32" i="55"/>
  <c r="J32" i="56" s="1"/>
  <c r="K32" i="55"/>
  <c r="K32" i="56" s="1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I36" i="56" s="1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K38" i="56" s="1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D39" i="56" s="1"/>
  <c r="E39" i="55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H51" i="56" s="1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K54" i="56" s="1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I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F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G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K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I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F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H35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D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E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E40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H43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K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G50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J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D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F56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G58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AU79" i="56"/>
  <c r="AZ70" i="56"/>
  <c r="AT79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<sst xmlns="http://schemas.openxmlformats.org/spreadsheetml/2006/main" count="1226" uniqueCount="530">
  <si>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</si>
  <si>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</si>
  <si>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</si>
  <si>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</si>
  <si>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</si>
  <si>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</si>
  <si>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</si>
  <si>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</si>
  <si>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</si>
  <si>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</si>
  <si>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</si>
  <si>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</si>
  <si>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</si>
  <si>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</si>
  <si>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</si>
  <si>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</si>
  <si>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</si>
  <si>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</si>
  <si>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</si>
  <si>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</si>
  <si>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</si>
  <si>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</si>
  <si>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</si>
  <si>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</si>
  <si>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</si>
  <si>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</si>
  <si>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</si>
  <si>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</si>
  <si>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</si>
  <si>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</si>
  <si>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</si>
  <si>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</si>
  <si>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</si>
  <si>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</si>
  <si>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</si>
  <si>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</si>
  <si>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</si>
  <si>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</si>
  <si>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</si>
  <si>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</si>
  <si>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</si>
  <si>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</si>
  <si>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</si>
  <si>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</si>
  <si>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</si>
  <si>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</si>
  <si>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</si>
  <si>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</si>
  <si>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</si>
  <si>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</si>
  <si>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</si>
  <si>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</si>
  <si>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</si>
  <si>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</si>
  <si>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</si>
  <si>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</si>
  <si>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</si>
  <si>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</si>
  <si>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</si>
  <si>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</si>
  <si>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</si>
  <si>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</si>
  <si>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</si>
  <si>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</si>
  <si>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</si>
  <si>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</si>
  <si>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</si>
  <si>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</si>
  <si>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</si>
  <si>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</si>
  <si>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</si>
  <si>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</si>
  <si>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</si>
  <si>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</si>
  <si>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</si>
  <si>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</si>
  <si>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</si>
  <si>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</si>
  <si>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</si>
  <si>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</si>
  <si>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</si>
  <si>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</si>
  <si>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</si>
  <si>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</si>
  <si>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</si>
  <si>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</si>
  <si>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</si>
  <si>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</si>
  <si>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</si>
  <si>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</si>
  <si>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</si>
  <si>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</si>
  <si>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</si>
  <si>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</si>
  <si>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</si>
  <si>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</si>
  <si>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</si>
  <si>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</si>
  <si>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</si>
  <si>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</si>
  <si>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</si>
  <si>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</si>
  <si>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</si>
  <si>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</si>
  <si>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</si>
  <si>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</si>
  <si>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</si>
  <si>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</si>
  <si>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</si>
  <si>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</si>
  <si>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</si>
  <si>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</si>
  <si>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</si>
  <si>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</si>
  <si>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</si>
  <si>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</si>
  <si>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</si>
  <si>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</si>
  <si>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</si>
  <si>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</si>
  <si>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</si>
  <si>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</si>
  <si>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</si>
  <si>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</si>
  <si>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</si>
  <si>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</si>
  <si>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</si>
  <si>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</si>
  <si>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</si>
  <si>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</si>
  <si>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</si>
  <si>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</si>
  <si>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</si>
  <si>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</si>
  <si>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</si>
  <si>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</si>
  <si>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</si>
  <si>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</si>
  <si>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</si>
  <si>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</si>
  <si>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</si>
  <si>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</si>
  <si>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</si>
  <si>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</si>
  <si>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</si>
  <si>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</si>
  <si>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</si>
  <si>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</si>
  <si>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</si>
  <si>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</si>
  <si>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</si>
  <si>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</si>
  <si>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</si>
  <si>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</si>
  <si>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</si>
  <si>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</si>
  <si>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</si>
  <si>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</si>
  <si>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</si>
  <si>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</si>
  <si>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</si>
  <si>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</si>
  <si>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</si>
  <si>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</si>
  <si>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</si>
  <si>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</si>
  <si>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</si>
  <si>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</si>
  <si>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</si>
  <si>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</si>
  <si>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</si>
  <si>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</si>
  <si>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</si>
  <si>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</si>
  <si>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</si>
  <si>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</si>
  <si>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</si>
  <si>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</si>
  <si>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</si>
  <si>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</si>
  <si>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</si>
  <si>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</si>
  <si>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</si>
  <si>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</si>
  <si>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</si>
  <si>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</si>
  <si>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</si>
  <si>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</si>
  <si>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</si>
  <si>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</si>
  <si>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</si>
  <si>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</si>
  <si>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</si>
  <si>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</si>
  <si>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</si>
  <si>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</si>
  <si>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</si>
  <si>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</si>
  <si>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</si>
  <si>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</si>
  <si>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</si>
  <si>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</si>
  <si>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</si>
  <si>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</si>
  <si>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</si>
  <si>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</si>
  <si>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</si>
  <si>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</si>
  <si>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</si>
  <si>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</si>
  <si>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</si>
  <si>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</si>
  <si>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</si>
  <si>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</si>
  <si>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</si>
  <si>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</si>
  <si>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</si>
  <si>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</si>
  <si>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</si>
  <si>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</si>
  <si>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</si>
  <si>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</si>
  <si>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</si>
  <si>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</si>
  <si>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</si>
  <si>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</si>
  <si>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</si>
  <si>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</si>
  <si>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</si>
  <si>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</si>
  <si>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</si>
  <si>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</si>
  <si>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</si>
  <si>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</si>
  <si>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</si>
  <si>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</si>
  <si>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</si>
  <si>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</si>
  <si>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</si>
  <si>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</si>
  <si>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</si>
  <si>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</si>
  <si>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</si>
  <si>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</si>
  <si>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</si>
  <si>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</si>
  <si>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</si>
  <si>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</si>
  <si>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</si>
  <si>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</si>
  <si>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</si>
  <si>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</si>
  <si>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</si>
  <si>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</si>
  <si>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</si>
  <si>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</si>
  <si>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</si>
  <si>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</si>
  <si>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</si>
  <si>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</si>
  <si>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</si>
  <si>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</si>
  <si>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</si>
  <si>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</si>
  <si>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</si>
  <si>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</si>
  <si>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</si>
  <si>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</si>
  <si>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</si>
  <si>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</si>
  <si>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</si>
  <si>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</si>
  <si>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</si>
  <si>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</si>
  <si>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</si>
  <si>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</si>
  <si>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</si>
  <si>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</si>
  <si>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</si>
  <si>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</si>
  <si>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</si>
  <si>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</si>
  <si>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</si>
  <si>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</si>
  <si>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</si>
  <si>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</si>
  <si>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</si>
  <si>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</si>
  <si>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</si>
  <si>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</si>
  <si>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</si>
  <si>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</si>
  <si>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</si>
  <si>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</si>
  <si>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</si>
  <si>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</si>
  <si>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</si>
  <si>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</si>
  <si>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</si>
  <si>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</si>
  <si>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</si>
  <si>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</si>
  <si>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</si>
  <si>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</si>
  <si>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</si>
  <si>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</si>
  <si>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</si>
  <si>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</si>
  <si>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</si>
  <si>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</si>
  <si>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</si>
  <si>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</si>
  <si>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</si>
  <si>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</si>
  <si>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</si>
  <si>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</si>
  <si>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</si>
  <si>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</si>
  <si>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</si>
  <si>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</si>
  <si>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</si>
  <si>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</si>
  <si>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</si>
  <si>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</si>
  <si>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</si>
  <si>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</si>
  <si>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</si>
  <si>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</si>
  <si>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</si>
  <si>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</si>
  <si>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</si>
  <si>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</si>
  <si>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</si>
  <si>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</si>
  <si>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</si>
  <si>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</si>
  <si>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</si>
  <si>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</si>
  <si>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</si>
  <si>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</si>
  <si>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</si>
  <si>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</si>
  <si>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</si>
  <si>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</si>
  <si>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</si>
  <si>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</si>
  <si>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</si>
  <si>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</si>
  <si>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</si>
  <si>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</si>
  <si>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</si>
  <si>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</si>
  <si>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</si>
  <si>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</si>
  <si>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</si>
  <si>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</si>
  <si>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</si>
  <si>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</si>
  <si>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</si>
  <si>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</si>
  <si>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</si>
  <si>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</si>
  <si>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</si>
  <si>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</si>
  <si>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</si>
  <si>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</si>
  <si>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</si>
  <si>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</si>
  <si>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</si>
  <si>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</si>
  <si>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</si>
  <si>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</si>
  <si>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</si>
  <si>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</si>
  <si>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</si>
  <si>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</si>
  <si>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</si>
  <si>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</si>
  <si>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</si>
  <si>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</si>
  <si>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</si>
  <si>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</si>
  <si>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</si>
  <si>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</si>
  <si>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</si>
  <si>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</si>
  <si>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</si>
  <si>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</si>
  <si>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</si>
  <si>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</si>
  <si>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</si>
  <si>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</si>
  <si>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</si>
  <si>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</si>
  <si>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</si>
  <si>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</si>
  <si>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</si>
  <si>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</si>
  <si>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</si>
  <si>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</si>
  <si>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</si>
  <si>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</si>
  <si>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</si>
  <si>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</si>
  <si>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</si>
  <si>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</si>
  <si>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</si>
  <si>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</si>
  <si>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</si>
  <si>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</si>
  <si>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</si>
  <si>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</si>
  <si>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</si>
  <si>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</si>
  <si>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</si>
  <si>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</si>
  <si>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</si>
  <si>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</si>
  <si>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</si>
  <si>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</si>
  <si>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</si>
  <si>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</si>
  <si>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</si>
  <si>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</si>
  <si>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</si>
  <si>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</si>
  <si>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</si>
  <si>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</si>
  <si>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</si>
  <si>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</si>
  <si>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</si>
  <si>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</si>
  <si>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</si>
  <si>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</si>
  <si>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</si>
  <si>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</si>
  <si>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</si>
  <si>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</si>
  <si>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</si>
  <si>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</si>
  <si>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</si>
  <si>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</si>
  <si>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</si>
  <si>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</si>
  <si>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</si>
  <si>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</si>
  <si>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</si>
  <si>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</si>
  <si>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</si>
  <si>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</si>
  <si>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</si>
  <si>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</si>
  <si>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</si>
  <si>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</si>
  <si>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</si>
  <si>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</si>
  <si>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</si>
  <si>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</si>
  <si>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</si>
  <si>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</si>
  <si>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</si>
  <si>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</si>
  <si>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</si>
  <si>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</si>
  <si>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</si>
  <si>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</si>
  <si>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</si>
  <si>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</si>
  <si>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</si>
  <si>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</si>
  <si>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</si>
  <si>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</si>
  <si>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</si>
  <si>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</si>
  <si>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</si>
  <si>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</si>
  <si>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</si>
  <si>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</si>
  <si>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</si>
  <si>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</si>
  <si>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</si>
  <si>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</si>
  <si>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</si>
  <si>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</si>
  <si>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</si>
  <si>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</si>
  <si>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</si>
  <si>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</si>
  <si>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</si>
  <si>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</si>
  <si>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</si>
  <si>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</si>
  <si>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</si>
  <si>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</si>
  <si>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</si>
  <si>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</si>
  <si>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</si>
  <si>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</si>
  <si>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</si>
  <si>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</si>
  <si>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</si>
  <si>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</si>
  <si>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</si>
  <si>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</si>
  <si>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</si>
  <si>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</si>
  <si>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</si>
  <si>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</si>
  <si>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</si>
  <si>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</si>
  <si>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</si>
  <si>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</si>
  <si>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</si>
  <si>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</si>
  <si>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</si>
  <si>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</si>
  <si>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</si>
  <si>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</si>
  <si>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</si>
  <si>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Mercer Cash Fund - Cash Units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</si>
  <si>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</si>
  <si>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</si>
  <si>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</si>
  <si>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</si>
  <si>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</si>
  <si>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</si>
  <si>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</si>
  <si>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</si>
  <si>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</si>
  <si>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1/07/2022 - 30/09/2022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</si>
</sst>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L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44835</v>
      </c>
      <c r="D5" s="12">
        <v>44835</v>
      </c>
      <c r="E5" s="12">
        <v>44835</v>
      </c>
      <c r="F5" s="12">
        <v>44835</v>
      </c>
      <c r="G5" s="12">
        <v>44835</v>
      </c>
      <c r="H5" s="12">
        <v>44835</v>
      </c>
      <c r="I5" s="12">
        <v>44835</v>
      </c>
      <c r="J5" s="12">
        <v>44835</v>
      </c>
      <c r="K5" s="12">
        <v>44835</v>
      </c>
      <c r="L5" s="12">
        <v>44835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44835</v>
      </c>
      <c r="D6" s="12">
        <v>44835</v>
      </c>
      <c r="E6" s="12">
        <v>44835</v>
      </c>
      <c r="F6" s="12">
        <v>44835</v>
      </c>
      <c r="G6" s="12">
        <v>44835</v>
      </c>
      <c r="H6" s="12">
        <v>44835</v>
      </c>
      <c r="I6" s="12">
        <v>44835</v>
      </c>
      <c r="J6" s="12">
        <v>44835</v>
      </c>
      <c r="K6" s="12">
        <v>44835</v>
      </c>
      <c r="L6" s="12">
        <v>44835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2.5663125596539246E-3</v>
      </c>
      <c r="D8" s="50">
        <v>1.6407503069365479E-3</v>
      </c>
      <c r="E8" s="50">
        <v>4.7009962122262104E-3</v>
      </c>
      <c r="F8" s="50">
        <v>4.0573139553355102E-3</v>
      </c>
      <c r="G8" s="50">
        <v>2.062160979484444E-3</v>
      </c>
      <c r="H8" s="50">
        <v>3.0426889951084717E-3</v>
      </c>
      <c r="I8" s="50">
        <v>2.482846800511192E-3</v>
      </c>
      <c r="J8" s="50">
        <v>2.4823693836765249E-3</v>
      </c>
      <c r="K8" s="50">
        <v>2.4197934263923749E-3</v>
      </c>
      <c r="L8" s="50">
        <v>4.7092184441040871E-3</v>
      </c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491325452.64480001</v>
      </c>
      <c r="D9" s="13">
        <v>124470730.9434</v>
      </c>
      <c r="E9" s="13">
        <v>1064591791.6258</v>
      </c>
      <c r="F9" s="13">
        <v>2694741319.0991001</v>
      </c>
      <c r="G9" s="13">
        <v>141094721.942</v>
      </c>
      <c r="H9" s="13">
        <v>1729279166.7038</v>
      </c>
      <c r="I9" s="13">
        <v>1391364271.5646999</v>
      </c>
      <c r="J9" s="13">
        <v>1718050439.2474999</v>
      </c>
      <c r="K9" s="13">
        <v>1295924381.7251</v>
      </c>
      <c r="L9" s="13">
        <v>2794300095.9054999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1260894.68</v>
      </c>
      <c r="D10" s="15">
        <v>204225.39</v>
      </c>
      <c r="E10" s="15">
        <v>5004641.9800000004</v>
      </c>
      <c r="F10" s="15">
        <v>10933411.560000001</v>
      </c>
      <c r="G10" s="15">
        <v>290960.03000000003</v>
      </c>
      <c r="H10" s="15">
        <v>5261658.6900000004</v>
      </c>
      <c r="I10" s="15">
        <v>3454544.33</v>
      </c>
      <c r="J10" s="15">
        <v>4264835.8099999996</v>
      </c>
      <c r="K10" s="15">
        <v>3135869.3</v>
      </c>
      <c r="L10" s="15">
        <v>13158969.550000001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1260894.68</v>
      </c>
      <c r="D11" s="15">
        <v>204225.39</v>
      </c>
      <c r="E11" s="15">
        <v>5004641.9800000004</v>
      </c>
      <c r="F11" s="15">
        <v>10933411.560000001</v>
      </c>
      <c r="G11" s="15">
        <v>290960.03000000003</v>
      </c>
      <c r="H11" s="15">
        <v>5261658.6900000004</v>
      </c>
      <c r="I11" s="15">
        <v>3454544.33</v>
      </c>
      <c r="J11" s="15">
        <v>4264835.8099999996</v>
      </c>
      <c r="K11" s="15">
        <v>3135869.3</v>
      </c>
      <c r="L11" s="15">
        <v>13158969.550000001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22093.69</v>
      </c>
      <c r="D12" s="15">
        <v>5538.87</v>
      </c>
      <c r="E12" s="15">
        <v>30580.6</v>
      </c>
      <c r="F12" s="15">
        <v>169986.54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95449.06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622982.84</v>
      </c>
      <c r="D13" s="15">
        <v>115983.67</v>
      </c>
      <c r="E13" s="15">
        <v>1762153.35</v>
      </c>
      <c r="F13" s="15">
        <v>3559512.66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4659310.01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24245.88</v>
      </c>
      <c r="D21" s="23">
        <v>5435.72</v>
      </c>
      <c r="E21" s="23">
        <v>26975.89</v>
      </c>
      <c r="F21" s="23">
        <v>282872.05</v>
      </c>
      <c r="G21" s="23">
        <v>288981.27</v>
      </c>
      <c r="H21" s="23">
        <v>5261658.6900000004</v>
      </c>
      <c r="I21" s="23">
        <v>3423761.62</v>
      </c>
      <c r="J21" s="23">
        <v>4264835.8099999996</v>
      </c>
      <c r="K21" s="23">
        <v>3108055.5</v>
      </c>
      <c r="L21" s="23">
        <v>172477.74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974992.89</v>
      </c>
      <c r="D23" s="23">
        <v>154217.60999999999</v>
      </c>
      <c r="E23" s="23">
        <v>4022608.06</v>
      </c>
      <c r="F23" s="23">
        <v>8262505.5700000003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9753981.2200000007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126059.85</v>
      </c>
      <c r="D25" s="23">
        <v>17850.650000000001</v>
      </c>
      <c r="E25" s="23">
        <v>601720.18999999994</v>
      </c>
      <c r="F25" s="23">
        <v>956382.59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1535722.51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78915.44</v>
      </c>
      <c r="D26" s="24">
        <v>14540.15</v>
      </c>
      <c r="E26" s="24">
        <v>245166.02</v>
      </c>
      <c r="F26" s="24">
        <v>779016.31</v>
      </c>
      <c r="G26" s="24">
        <v>1978.76</v>
      </c>
      <c r="H26" s="24">
        <v>0</v>
      </c>
      <c r="I26" s="24">
        <v>30782.71</v>
      </c>
      <c r="J26" s="24">
        <v>0</v>
      </c>
      <c r="K26" s="24">
        <v>27753.05</v>
      </c>
      <c r="L26" s="24">
        <v>1334353.82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54532.639999999999</v>
      </c>
      <c r="D37" s="23">
        <v>11672.6</v>
      </c>
      <c r="E37" s="23">
        <v>105911.15</v>
      </c>
      <c r="F37" s="23">
        <v>625382</v>
      </c>
      <c r="G37" s="23">
        <v>0</v>
      </c>
      <c r="H37" s="23">
        <v>0</v>
      </c>
      <c r="I37" s="23">
        <v>0</v>
      </c>
      <c r="J37" s="23">
        <v>0</v>
      </c>
      <c r="K37" s="23">
        <v>60.75</v>
      </c>
      <c r="L37" s="23">
        <v>348808.37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2122.56</v>
      </c>
      <c r="D46" s="24">
        <v>505.72</v>
      </c>
      <c r="E46" s="24">
        <v>2113.88</v>
      </c>
      <c r="F46" s="24">
        <v>27095.07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13233.03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25.42</v>
      </c>
      <c r="D49" s="54">
        <v>2.95</v>
      </c>
      <c r="E49" s="54">
        <v>146.78</v>
      </c>
      <c r="F49" s="54">
        <v>157.97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392.87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1260894.68</v>
      </c>
      <c r="D59" s="25">
        <v>204225.4</v>
      </c>
      <c r="E59" s="25">
        <v>5004641.9700000007</v>
      </c>
      <c r="F59" s="25">
        <v>10933411.560000002</v>
      </c>
      <c r="G59" s="25">
        <v>290960.03000000003</v>
      </c>
      <c r="H59" s="25">
        <v>5261658.6900000004</v>
      </c>
      <c r="I59" s="25">
        <v>3454544.33</v>
      </c>
      <c r="J59" s="25">
        <v>4264835.8099999996</v>
      </c>
      <c r="K59" s="25">
        <v>3135869.3</v>
      </c>
      <c r="L59" s="25">
        <v>13158969.559999999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9.9999999802093953E-3</v>
      </c>
      <c r="E60" s="27">
        <v>-7.9314541071653366E-3</v>
      </c>
      <c r="F60" s="27">
        <v>-1.7713364213705063E-3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6.7137721925973892E-3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22093.69</v>
      </c>
      <c r="D65" s="32">
        <v>5538.87</v>
      </c>
      <c r="E65" s="32">
        <v>30580.6</v>
      </c>
      <c r="F65" s="32">
        <v>169986.54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95449.06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22093.69</v>
      </c>
      <c r="D70" s="25">
        <v>5538.87</v>
      </c>
      <c r="E70" s="25">
        <v>30580.6</v>
      </c>
      <c r="F70" s="25">
        <v>169986.54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95449.06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622982.84</v>
      </c>
      <c r="D72" s="32">
        <v>115983.67</v>
      </c>
      <c r="E72" s="32">
        <v>1762153.35</v>
      </c>
      <c r="F72" s="32">
        <v>3559512.66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4659310.01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622982.84</v>
      </c>
      <c r="D79" s="25">
        <v>115983.67</v>
      </c>
      <c r="E79" s="25">
        <v>1762153.35</v>
      </c>
      <c r="F79" s="25">
        <v>3559512.66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4659310.01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9.9999998928979039E-3</v>
      </c>
      <c r="D80" s="27">
        <v>9.9999999947613105E-3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1.0000000009313226E-2</v>
      </c>
      <c r="D81" s="27">
        <v>2.0000000018626451E-2</v>
      </c>
      <c r="E81" s="27">
        <v>-9.9999997764825821E-3</v>
      </c>
      <c r="F81" s="27">
        <v>-9.9999979138374329E-3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9.9999979138374329E-3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L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44835</v>
      </c>
      <c r="D5" s="12">
        <v>44835</v>
      </c>
      <c r="E5" s="12">
        <v>44835</v>
      </c>
      <c r="F5" s="12">
        <v>44835</v>
      </c>
      <c r="G5" s="12">
        <v>44835</v>
      </c>
      <c r="H5" s="12">
        <v>44835</v>
      </c>
      <c r="I5" s="12">
        <v>44835</v>
      </c>
      <c r="J5" s="12">
        <v>44835</v>
      </c>
      <c r="K5" s="12">
        <v>44835</v>
      </c>
      <c r="L5" s="12">
        <v>44835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44835</v>
      </c>
      <c r="D6" s="12">
        <v>44835</v>
      </c>
      <c r="E6" s="12">
        <v>44835</v>
      </c>
      <c r="F6" s="12">
        <v>44835</v>
      </c>
      <c r="G6" s="12">
        <v>44835</v>
      </c>
      <c r="H6" s="12">
        <v>44835</v>
      </c>
      <c r="I6" s="12">
        <v>44835</v>
      </c>
      <c r="J6" s="12">
        <v>44835</v>
      </c>
      <c r="K6" s="12">
        <v>44835</v>
      </c>
      <c r="L6" s="12">
        <v>44835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2.5663125596539246E-3</v>
      </c>
      <c r="D8" s="50">
        <v>1.6407503069365479E-3</v>
      </c>
      <c r="E8" s="50">
        <v>4.7009962122262104E-3</v>
      </c>
      <c r="F8" s="50">
        <v>4.0573139553355102E-3</v>
      </c>
      <c r="G8" s="50">
        <v>2.062160979484444E-3</v>
      </c>
      <c r="H8" s="50">
        <v>3.0426889951084717E-3</v>
      </c>
      <c r="I8" s="50">
        <v>2.482846800511192E-3</v>
      </c>
      <c r="J8" s="50">
        <v>2.4823693836765249E-3</v>
      </c>
      <c r="K8" s="50">
        <v>2.4197934263923749E-3</v>
      </c>
      <c r="L8" s="50">
        <v>4.7092184441040871E-3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491325452.64480001</v>
      </c>
      <c r="D9" s="13">
        <v>124470730.9434</v>
      </c>
      <c r="E9" s="13">
        <v>1064591791.6258</v>
      </c>
      <c r="F9" s="13">
        <v>2694741319.0991001</v>
      </c>
      <c r="G9" s="13">
        <v>141094721.942</v>
      </c>
      <c r="H9" s="13">
        <v>1729279166.7038</v>
      </c>
      <c r="I9" s="13">
        <v>1391364271.5646999</v>
      </c>
      <c r="J9" s="13">
        <v>1718050439.2474999</v>
      </c>
      <c r="K9" s="13">
        <v>1295924381.7251</v>
      </c>
      <c r="L9" s="13">
        <v>2794300095.9054999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1260894.68</v>
      </c>
      <c r="D10" s="15">
        <v>204225.39</v>
      </c>
      <c r="E10" s="15">
        <v>5004641.9800000004</v>
      </c>
      <c r="F10" s="15">
        <v>10933411.560000001</v>
      </c>
      <c r="G10" s="15">
        <v>290960.03000000003</v>
      </c>
      <c r="H10" s="15">
        <v>5261658.6900000004</v>
      </c>
      <c r="I10" s="15">
        <v>3454544.33</v>
      </c>
      <c r="J10" s="15">
        <v>4264835.8099999996</v>
      </c>
      <c r="K10" s="15">
        <v>3135869.3</v>
      </c>
      <c r="L10" s="15">
        <v>13158969.550000001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1260894.68</v>
      </c>
      <c r="D11" s="15">
        <v>204225.39</v>
      </c>
      <c r="E11" s="15">
        <v>5004641.9800000004</v>
      </c>
      <c r="F11" s="15">
        <v>10933411.560000001</v>
      </c>
      <c r="G11" s="15">
        <v>290960.03000000003</v>
      </c>
      <c r="H11" s="15">
        <v>5261658.6900000004</v>
      </c>
      <c r="I11" s="15">
        <v>3454544.33</v>
      </c>
      <c r="J11" s="15">
        <v>4264835.8099999996</v>
      </c>
      <c r="K11" s="15">
        <v>3135869.3</v>
      </c>
      <c r="L11" s="15">
        <v>13158969.550000001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22093.69</v>
      </c>
      <c r="D12" s="15">
        <v>5538.87</v>
      </c>
      <c r="E12" s="15">
        <v>30580.6</v>
      </c>
      <c r="F12" s="15">
        <v>169986.54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95449.06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622982.84</v>
      </c>
      <c r="D13" s="15">
        <v>115983.67</v>
      </c>
      <c r="E13" s="15">
        <v>1762153.35</v>
      </c>
      <c r="F13" s="15">
        <v>3559512.66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4659310.01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1.9229108017173965E-2</v>
      </c>
      <c r="D21" s="42">
        <f>IFERROR('Summary ($)'!D21/'Summary ($)'!D$10,0)</f>
        <v>2.6616279200152342E-2</v>
      </c>
      <c r="E21" s="42">
        <f>IFERROR('Summary ($)'!E21/'Summary ($)'!E$10,0)</f>
        <v>5.3901737842194253E-3</v>
      </c>
      <c r="F21" s="42">
        <f>IFERROR('Summary ($)'!F21/'Summary ($)'!F$10,0)</f>
        <v>2.5872258484706669E-2</v>
      </c>
      <c r="G21" s="42">
        <f>IFERROR('Summary ($)'!G21/'Summary ($)'!G$10,0)</f>
        <v>0.99319920334074752</v>
      </c>
      <c r="H21" s="42">
        <f>IFERROR('Summary ($)'!H21/'Summary ($)'!H$10,0)</f>
        <v>1</v>
      </c>
      <c r="I21" s="42">
        <f>IFERROR('Summary ($)'!I21/'Summary ($)'!I$10,0)</f>
        <v>0.99108921262562</v>
      </c>
      <c r="J21" s="42">
        <f>IFERROR('Summary ($)'!J21/'Summary ($)'!J$10,0)</f>
        <v>1</v>
      </c>
      <c r="K21" s="42">
        <f>IFERROR('Summary ($)'!K21/'Summary ($)'!K$10,0)</f>
        <v>0.99113043391189815</v>
      </c>
      <c r="L21" s="42">
        <f>IFERROR('Summary ($)'!L21/'Summary ($)'!L$10,0)</f>
        <v>1.3107237564813726E-2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0.77325482093397369</v>
      </c>
      <c r="D23" s="42">
        <f>IFERROR('Summary ($)'!D23/'Summary ($)'!D$10,0)</f>
        <v>0.75513436404748679</v>
      </c>
      <c r="E23" s="42">
        <f>IFERROR('Summary ($)'!E23/'Summary ($)'!E$10,0)</f>
        <v>0.80377539014289279</v>
      </c>
      <c r="F23" s="42">
        <f>IFERROR('Summary ($)'!F23/'Summary ($)'!F$10,0)</f>
        <v>0.75571156584176002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0.74124202377229453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9.9976510329950807E-2</v>
      </c>
      <c r="D25" s="42">
        <f>IFERROR('Summary ($)'!D25/'Summary ($)'!D$10,0)</f>
        <v>8.7406614819048697E-2</v>
      </c>
      <c r="E25" s="42">
        <f>IFERROR('Summary ($)'!E25/'Summary ($)'!E$10,0)</f>
        <v>0.12023241470711556</v>
      </c>
      <c r="F25" s="42">
        <f>IFERROR('Summary ($)'!F25/'Summary ($)'!F$10,0)</f>
        <v>8.7473391516599955E-2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0.11670537758786742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6.2586860942263636E-2</v>
      </c>
      <c r="D26" s="42">
        <f>IFERROR('Summary ($)'!D26/'Summary ($)'!D$10,0)</f>
        <v>7.1196583343530392E-2</v>
      </c>
      <c r="E26" s="42">
        <f>IFERROR('Summary ($)'!E26/'Summary ($)'!E$10,0)</f>
        <v>4.8987723992995794E-2</v>
      </c>
      <c r="F26" s="42">
        <f>IFERROR('Summary ($)'!F26/'Summary ($)'!F$10,0)</f>
        <v>7.1250981976205788E-2</v>
      </c>
      <c r="G26" s="42">
        <f>IFERROR('Summary ($)'!G26/'Summary ($)'!G$10,0)</f>
        <v>6.8007966592524742E-3</v>
      </c>
      <c r="H26" s="42">
        <f>IFERROR('Summary ($)'!H26/'Summary ($)'!H$10,0)</f>
        <v>0</v>
      </c>
      <c r="I26" s="42">
        <f>IFERROR('Summary ($)'!I26/'Summary ($)'!I$10,0)</f>
        <v>8.9107873743799956E-3</v>
      </c>
      <c r="J26" s="42">
        <f>IFERROR('Summary ($)'!J26/'Summary ($)'!J$10,0)</f>
        <v>0</v>
      </c>
      <c r="K26" s="42">
        <f>IFERROR('Summary ($)'!K26/'Summary ($)'!K$10,0)</f>
        <v>8.8501934694791007E-3</v>
      </c>
      <c r="L26" s="42">
        <f>IFERROR('Summary ($)'!L26/'Summary ($)'!L$10,0)</f>
        <v>0.10140260716691149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4.3249163363906017E-2</v>
      </c>
      <c r="D37" s="42">
        <f>IFERROR('Summary ($)'!D37/'Summary ($)'!D$10,0)</f>
        <v>5.7155479051845606E-2</v>
      </c>
      <c r="E37" s="42">
        <f>IFERROR('Summary ($)'!E37/'Summary ($)'!E$10,0)</f>
        <v>2.1162582742831882E-2</v>
      </c>
      <c r="F37" s="42">
        <f>IFERROR('Summary ($)'!F37/'Summary ($)'!F$10,0)</f>
        <v>5.719916391768938E-2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1.9372618622848856E-5</v>
      </c>
      <c r="L37" s="42">
        <f>IFERROR('Summary ($)'!L37/'Summary ($)'!L$10,0)</f>
        <v>2.6507270852374604E-2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1.6833761246419091E-3</v>
      </c>
      <c r="D46" s="42">
        <f>IFERROR('Summary ($)'!D46/'Summary ($)'!D$10,0)</f>
        <v>2.4762836785377175E-3</v>
      </c>
      <c r="E46" s="42">
        <f>IFERROR('Summary ($)'!E46/'Summary ($)'!E$10,0)</f>
        <v>4.2238386051343473E-4</v>
      </c>
      <c r="F46" s="42">
        <f>IFERROR('Summary ($)'!F46/'Summary ($)'!F$10,0)</f>
        <v>2.4781898908047689E-3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1.0056281344613339E-3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2.0160288090040955E-5</v>
      </c>
      <c r="D49" s="42">
        <f>IFERROR('Summary ($)'!D49/'Summary ($)'!D$10,0)</f>
        <v>1.4444824906442827E-5</v>
      </c>
      <c r="E49" s="42">
        <f>IFERROR('Summary ($)'!E49/'Summary ($)'!E$10,0)</f>
        <v>2.932877128605311E-5</v>
      </c>
      <c r="F49" s="42">
        <f>IFERROR('Summary ($)'!F49/'Summary ($)'!F$10,0)</f>
        <v>1.4448372233414764E-5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2.9855681214795423E-5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1.0000000489655079</v>
      </c>
      <c r="E59" s="51">
        <f t="shared" si="0"/>
        <v>0.99999999800185491</v>
      </c>
      <c r="F59" s="51">
        <f t="shared" si="0"/>
        <v>1</v>
      </c>
      <c r="G59" s="51">
        <f t="shared" si="0"/>
        <v>1</v>
      </c>
      <c r="H59" s="51">
        <f t="shared" si="0"/>
        <v>1</v>
      </c>
      <c r="I59" s="51">
        <f t="shared" si="0"/>
        <v>1</v>
      </c>
      <c r="J59" s="51">
        <f t="shared" si="0"/>
        <v>1</v>
      </c>
      <c r="K59" s="51">
        <f t="shared" si="0"/>
        <v>1.0000000000000002</v>
      </c>
      <c r="L59" s="51">
        <f t="shared" si="0"/>
        <v>1.0000000007599379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1.7522232705431035E-2</v>
      </c>
      <c r="D65" s="42">
        <f>IFERROR('Summary ($)'!D65/'Summary ($)'!D$10,0)</f>
        <v>2.7121358416796262E-2</v>
      </c>
      <c r="E65" s="42">
        <f>IFERROR('Summary ($)'!E65/'Summary ($)'!E$10,0)</f>
        <v>6.1104470853677317E-3</v>
      </c>
      <c r="F65" s="42">
        <f>IFERROR('Summary ($)'!F65/'Summary ($)'!F$10,0)</f>
        <v>1.5547438150219967E-2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7.2535360491049992E-3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1.7522232705431035E-2</v>
      </c>
      <c r="D70" s="42">
        <f t="shared" ref="D70:BO70" si="3">SUM(D63:D69)</f>
        <v>2.7121358416796262E-2</v>
      </c>
      <c r="E70" s="42">
        <f t="shared" si="3"/>
        <v>6.1104470853677317E-3</v>
      </c>
      <c r="F70" s="42">
        <f t="shared" si="3"/>
        <v>1.5547438150219967E-2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7.2535360491049992E-3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0.49407999722863449</v>
      </c>
      <c r="D72" s="42">
        <f>IFERROR('Summary ($)'!D72/'Summary ($)'!D$10,0)</f>
        <v>0.56791993395140528</v>
      </c>
      <c r="E72" s="42">
        <f>IFERROR('Summary ($)'!E72/'Summary ($)'!E$10,0)</f>
        <v>0.3521037782606779</v>
      </c>
      <c r="F72" s="42">
        <f>IFERROR('Summary ($)'!F72/'Summary ($)'!F$10,0)</f>
        <v>0.32556285295456305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0.35407863756322772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0.49407999722863449</v>
      </c>
      <c r="D79" s="42">
        <f t="shared" ref="D79:BO79" si="6">SUM(D72:D78)</f>
        <v>0.56791993395140528</v>
      </c>
      <c r="E79" s="42">
        <f t="shared" si="6"/>
        <v>0.3521037782606779</v>
      </c>
      <c r="F79" s="42">
        <f t="shared" si="6"/>
        <v>0.32556285295456305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0.35407863756322772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9" width="23" style="36" hidden="1" customWidth="1"/>
    <col min="10" max="10" width="23" style="36" customWidth="1"/>
    <col min="11" max="11" width="27" style="36" customWidth="1"/>
    <col min="12" max="12" width="23" style="36" customWidth="1"/>
    <col min="13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Unregistered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MIN0008AU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 t="str">
        <f>IFERROR(VLOOKUP(J2,'APIR data base'!$A$1:$B$221,2,FALSE),0)</f>
        <v>MIN0046AU</v>
      </c>
      <c r="K1" s="80" t="str">
        <f>IFERROR(VLOOKUP(K2,'APIR data base'!$A$1:$B$221,2,FALSE),0)</f>
        <v>MIN0008AU</v>
      </c>
      <c r="L1" s="80" t="str">
        <f>IFERROR(VLOOKUP(L2,'APIR data base'!$A$1:$B$221,2,FALSE),0)</f>
        <v>NCL0002AU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527</v>
      </c>
      <c r="D3" s="81" t="s">
        <v>528</v>
      </c>
      <c r="E3" s="81" t="s">
        <v>520</v>
      </c>
      <c r="F3" s="81" t="s">
        <v>521</v>
      </c>
      <c r="G3" s="81" t="s">
        <v>519</v>
      </c>
      <c r="H3" s="81" t="s">
        <v>522</v>
      </c>
      <c r="I3" s="81" t="s">
        <v>523</v>
      </c>
      <c r="J3" s="81" t="s">
        <v>524</v>
      </c>
      <c r="K3" s="81" t="s">
        <v>525</v>
      </c>
      <c r="L3" s="81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44835</v>
      </c>
      <c r="D5" s="83">
        <v>44835</v>
      </c>
      <c r="E5" s="83">
        <v>44835</v>
      </c>
      <c r="F5" s="83">
        <v>44835</v>
      </c>
      <c r="G5" s="83">
        <v>44835</v>
      </c>
      <c r="H5" s="83">
        <v>44835</v>
      </c>
      <c r="I5" s="83">
        <v>44835</v>
      </c>
      <c r="J5" s="83">
        <v>44835</v>
      </c>
      <c r="K5" s="83">
        <v>44835</v>
      </c>
      <c r="L5" s="83">
        <v>44835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44835</v>
      </c>
      <c r="D6" s="83">
        <v>44835</v>
      </c>
      <c r="E6" s="83">
        <v>44835</v>
      </c>
      <c r="F6" s="83">
        <v>44835</v>
      </c>
      <c r="G6" s="83">
        <v>44835</v>
      </c>
      <c r="H6" s="83">
        <v>44835</v>
      </c>
      <c r="I6" s="83">
        <v>44835</v>
      </c>
      <c r="J6" s="83">
        <v>44835</v>
      </c>
      <c r="K6" s="83">
        <v>44835</v>
      </c>
      <c r="L6" s="83">
        <v>44835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529</v>
      </c>
      <c r="D7" s="83" t="s">
        <v>529</v>
      </c>
      <c r="E7" s="83" t="s">
        <v>529</v>
      </c>
      <c r="F7" s="83" t="s">
        <v>529</v>
      </c>
      <c r="G7" s="83" t="s">
        <v>529</v>
      </c>
      <c r="H7" s="83" t="s">
        <v>529</v>
      </c>
      <c r="I7" s="83" t="s">
        <v>529</v>
      </c>
      <c r="J7" s="83" t="s">
        <v>529</v>
      </c>
      <c r="K7" s="83" t="s">
        <v>529</v>
      </c>
      <c r="L7" s="83" t="s">
        <v>529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2.5663125596539246E-3</v>
      </c>
      <c r="D8" s="50">
        <v>1.6407503069365479E-3</v>
      </c>
      <c r="E8" s="50">
        <v>4.7009962122262104E-3</v>
      </c>
      <c r="F8" s="50">
        <v>4.0573139553355102E-3</v>
      </c>
      <c r="G8" s="50">
        <v>2.062160979484444E-3</v>
      </c>
      <c r="H8" s="50">
        <v>3.0426889951084717E-3</v>
      </c>
      <c r="I8" s="50">
        <v>2.482846800511192E-3</v>
      </c>
      <c r="J8" s="50">
        <v>2.4823693836765249E-3</v>
      </c>
      <c r="K8" s="50">
        <v>2.4197934263923749E-3</v>
      </c>
      <c r="L8" s="50">
        <v>4.7092184441040871E-3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491325452.64480001</v>
      </c>
      <c r="D9" s="13">
        <v>124470730.9434</v>
      </c>
      <c r="E9" s="13">
        <v>1064591791.6258</v>
      </c>
      <c r="F9" s="13">
        <v>2694741319.0991001</v>
      </c>
      <c r="G9" s="13">
        <v>141094721.942</v>
      </c>
      <c r="H9" s="13">
        <v>1729279166.7038</v>
      </c>
      <c r="I9" s="13">
        <v>1391364271.5646999</v>
      </c>
      <c r="J9" s="13">
        <v>1718050439.2474999</v>
      </c>
      <c r="K9" s="13">
        <v>1295924381.7251</v>
      </c>
      <c r="L9" s="13">
        <v>2794300095.9054999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1260894.68</v>
      </c>
      <c r="D10" s="15">
        <v>204225.39</v>
      </c>
      <c r="E10" s="15">
        <v>5004641.9800000004</v>
      </c>
      <c r="F10" s="15">
        <v>10933411.560000001</v>
      </c>
      <c r="G10" s="15">
        <v>290960.03000000003</v>
      </c>
      <c r="H10" s="15">
        <v>5261658.6900000004</v>
      </c>
      <c r="I10" s="15">
        <v>3454544.33</v>
      </c>
      <c r="J10" s="15">
        <v>4264835.8099999996</v>
      </c>
      <c r="K10" s="15">
        <v>3135869.3</v>
      </c>
      <c r="L10" s="15">
        <v>13158969.550000001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1260894.68</v>
      </c>
      <c r="D11" s="15">
        <v>204225.39</v>
      </c>
      <c r="E11" s="15">
        <v>5004641.9800000004</v>
      </c>
      <c r="F11" s="15">
        <v>10933411.560000001</v>
      </c>
      <c r="G11" s="15">
        <v>290960.03000000003</v>
      </c>
      <c r="H11" s="15">
        <v>5261658.6900000004</v>
      </c>
      <c r="I11" s="15">
        <v>3454544.33</v>
      </c>
      <c r="J11" s="15">
        <v>4264835.8099999996</v>
      </c>
      <c r="K11" s="15">
        <v>3135869.3</v>
      </c>
      <c r="L11" s="15">
        <v>13158969.550000001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22093.69</v>
      </c>
      <c r="D12" s="15">
        <v>5538.87</v>
      </c>
      <c r="E12" s="15">
        <v>30580.6</v>
      </c>
      <c r="F12" s="15">
        <v>169986.54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95449.06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622982.84</v>
      </c>
      <c r="D13" s="15">
        <v>115983.67</v>
      </c>
      <c r="E13" s="15">
        <v>1762153.35</v>
      </c>
      <c r="F13" s="15">
        <v>3559512.66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4659310.01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4.9347901415415524E-3</v>
      </c>
      <c r="D21" s="43">
        <f>('Summary (%)'!D21*'Summary (%)'!D$8)*100</f>
        <v>4.3670668267158808E-3</v>
      </c>
      <c r="E21" s="43">
        <f>('Summary (%)'!E21*'Summary (%)'!E$8)*100</f>
        <v>2.5339186542856535E-3</v>
      </c>
      <c r="F21" s="43">
        <f>('Summary (%)'!F21*'Summary (%)'!F$8)*100</f>
        <v>1.0497187540604792E-2</v>
      </c>
      <c r="G21" s="43">
        <f>('Summary (%)'!G21*'Summary (%)'!G$8)*100</f>
        <v>0.20481366419843253</v>
      </c>
      <c r="H21" s="43">
        <f>('Summary (%)'!H21*'Summary (%)'!H$8)*100</f>
        <v>0.30426889951084718</v>
      </c>
      <c r="I21" s="43">
        <f>('Summary (%)'!I21*'Summary (%)'!I$8)*100</f>
        <v>0.24607226805886773</v>
      </c>
      <c r="J21" s="43">
        <f>('Summary (%)'!J21*'Summary (%)'!J$8)*100</f>
        <v>0.24823693836765248</v>
      </c>
      <c r="K21" s="43">
        <f>('Summary (%)'!K21*'Summary (%)'!K$8)*100</f>
        <v>0.23983309086774335</v>
      </c>
      <c r="L21" s="43">
        <f>('Summary (%)'!L21*'Summary (%)'!L$8)*100</f>
        <v>6.172484489147474E-3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0.1984413558775803</v>
      </c>
      <c r="D23" s="43">
        <f>('Summary (%)'!D23*'Summary (%)'!D$8)*100</f>
        <v>0.12389869395892489</v>
      </c>
      <c r="E23" s="43">
        <f>('Summary (%)'!E23*'Summary (%)'!E$8)*100</f>
        <v>0.37785450645423835</v>
      </c>
      <c r="F23" s="43">
        <f>('Summary (%)'!F23*'Summary (%)'!F$8)*100</f>
        <v>0.30661590822982232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0.34906706098935297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2.5657097413012309E-2</v>
      </c>
      <c r="D25" s="43">
        <f>('Summary (%)'!D25*'Summary (%)'!D$8)*100</f>
        <v>1.4341243009263876E-2</v>
      </c>
      <c r="E25" s="43">
        <f>('Summary (%)'!E25*'Summary (%)'!E$8)*100</f>
        <v>5.6521212612496111E-2</v>
      </c>
      <c r="F25" s="43">
        <f>('Summary (%)'!F25*'Summary (%)'!F$8)*100</f>
        <v>3.5490701212082781E-2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5.4959111666291707E-2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1.6061744730544482E-2</v>
      </c>
      <c r="D26" s="43">
        <f>('Summary (%)'!D26*'Summary (%)'!D$8)*100</f>
        <v>1.1681581597373101E-2</v>
      </c>
      <c r="E26" s="43">
        <f>('Summary (%)'!E26*'Summary (%)'!E$8)*100</f>
        <v>2.3029110493665628E-2</v>
      </c>
      <c r="F26" s="43">
        <f>('Summary (%)'!F26*'Summary (%)'!F$8)*100</f>
        <v>2.8908760350341869E-2</v>
      </c>
      <c r="G26" s="43">
        <f>('Summary (%)'!G26*'Summary (%)'!G$8)*100</f>
        <v>1.4024337500118617E-3</v>
      </c>
      <c r="H26" s="43">
        <f>('Summary (%)'!H26*'Summary (%)'!H$8)*100</f>
        <v>0</v>
      </c>
      <c r="I26" s="43">
        <f>('Summary (%)'!I26*'Summary (%)'!I$8)*100</f>
        <v>2.2124119922514898E-3</v>
      </c>
      <c r="J26" s="43">
        <f>('Summary (%)'!J26*'Summary (%)'!J$8)*100</f>
        <v>0</v>
      </c>
      <c r="K26" s="43">
        <f>('Summary (%)'!K26*'Summary (%)'!K$8)*100</f>
        <v>2.1415639979746257E-3</v>
      </c>
      <c r="L26" s="43">
        <f>('Summary (%)'!L26*'Summary (%)'!L$8)*100</f>
        <v>4.775270279506609E-2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1.1099087113531639E-2</v>
      </c>
      <c r="D37" s="43">
        <f>('Summary (%)'!D37*'Summary (%)'!D$8)*100</f>
        <v>9.3777869797421112E-3</v>
      </c>
      <c r="E37" s="43">
        <f>('Summary (%)'!E37*'Summary (%)'!E$8)*100</f>
        <v>9.9485221314976457E-3</v>
      </c>
      <c r="F37" s="43">
        <f>('Summary (%)'!F37*'Summary (%)'!F$8)*100</f>
        <v>2.3207496599676448E-2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4.6877735195576166E-6</v>
      </c>
      <c r="L37" s="43">
        <f>('Summary (%)'!L37*'Summary (%)'!L$8)*100</f>
        <v>1.2482852880086517E-2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4.3200692912900818E-4</v>
      </c>
      <c r="D46" s="43">
        <f>('Summary (%)'!D46*'Summary (%)'!D$8)*100</f>
        <v>4.0629632056227237E-4</v>
      </c>
      <c r="E46" s="43">
        <f>('Summary (%)'!E46*'Summary (%)'!E$8)*100</f>
        <v>1.9856249283791406E-4</v>
      </c>
      <c r="F46" s="43">
        <f>('Summary (%)'!F46*'Summary (%)'!F$8)*100</f>
        <v>1.0054794427933574E-3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4.7357225587152992E-4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5.1737600531713532E-6</v>
      </c>
      <c r="D49" s="43">
        <f>('Summary (%)'!D49*'Summary (%)'!D$8)*100</f>
        <v>2.3700350898890757E-6</v>
      </c>
      <c r="E49" s="43">
        <f>('Summary (%)'!E49*'Summary (%)'!E$8)*100</f>
        <v>1.3787444272498453E-5</v>
      </c>
      <c r="F49" s="43">
        <f>('Summary (%)'!F49*'Summary (%)'!F$8)*100</f>
        <v>5.8621582294515816E-6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1.4059692463800651E-5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0.25663125596539244</v>
      </c>
      <c r="D59" s="43">
        <f>SUM(D21:D58)</f>
        <v>0.16407503872767201</v>
      </c>
      <c r="E59" s="43">
        <f t="shared" ref="E59:BO59" si="0">SUM(E21:E58)</f>
        <v>0.47009962028329377</v>
      </c>
      <c r="F59" s="43">
        <f t="shared" si="0"/>
        <v>0.40573139553355098</v>
      </c>
      <c r="G59" s="43">
        <f t="shared" si="0"/>
        <v>0.20621609794844439</v>
      </c>
      <c r="H59" s="43">
        <f t="shared" si="0"/>
        <v>0.30426889951084718</v>
      </c>
      <c r="I59" s="43">
        <f t="shared" si="0"/>
        <v>0.24828468005111923</v>
      </c>
      <c r="J59" s="43">
        <f t="shared" si="0"/>
        <v>0.24823693836765248</v>
      </c>
      <c r="K59" s="43">
        <f t="shared" si="0"/>
        <v>0.24197934263923754</v>
      </c>
      <c r="L59" s="43">
        <f t="shared" si="0"/>
        <v>0.47092184476828008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8.034017229263668E-9</v>
      </c>
      <c r="E60" s="46">
        <f t="shared" si="3"/>
        <v>-9.3932728262302589E-10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3.5787139918141975E-10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4.4967525865126437E-3</v>
      </c>
      <c r="D65" s="43">
        <f>('Summary (%)'!D65*'Summary (%)'!D$8)*100</f>
        <v>4.4499377146894597E-3</v>
      </c>
      <c r="E65" s="43">
        <f>('Summary (%)'!E65*'Summary (%)'!E$8)*100</f>
        <v>2.8725188603322392E-3</v>
      </c>
      <c r="F65" s="43">
        <f>('Summary (%)'!F65*'Summary (%)'!F$8)*100</f>
        <v>6.308083777660318E-3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3.4158485747419151E-3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4.4967525865126437E-3</v>
      </c>
      <c r="D70" s="43">
        <f t="shared" ref="D70:BO70" si="6">SUM(D63:D69)</f>
        <v>4.4499377146894597E-3</v>
      </c>
      <c r="E70" s="43">
        <f t="shared" si="6"/>
        <v>2.8725188603322392E-3</v>
      </c>
      <c r="F70" s="43">
        <f t="shared" si="6"/>
        <v>6.308083777660318E-3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3.4158485747419151E-3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0.12679637023616208</v>
      </c>
      <c r="D72" s="43">
        <f>('Summary (%)'!D72*'Summary (%)'!D$8)*100</f>
        <v>9.3181480594615215E-2</v>
      </c>
      <c r="E72" s="43">
        <f>('Summary (%)'!E72*'Summary (%)'!E$8)*100</f>
        <v>0.16552385279139842</v>
      </c>
      <c r="F72" s="43">
        <f>('Summary (%)'!F72*'Summary (%)'!F$8)*100</f>
        <v>0.13209107066313913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0.16674336506759982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0.12679637023616208</v>
      </c>
      <c r="D79" s="43">
        <f t="shared" ref="D79:BO79" si="9">SUM(D72:D78)</f>
        <v>9.3181480594615215E-2</v>
      </c>
      <c r="E79" s="43">
        <f t="shared" si="9"/>
        <v>0.16552385279139842</v>
      </c>
      <c r="F79" s="43">
        <f t="shared" si="9"/>
        <v>0.13209107066313913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0.16674336506759982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e9qFZygRAu5avd+wkjYm8YBjfWA6AejfEhXPwNpB2CGlA1s5NsIaGyV/ChKXonKtxucs3z3zKfy07Wuz2F1qSw==" saltValue="5UEQSCKpEugZyES/eMkCRw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2024-12-05T01:03:09Z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2024-12-05T01:02:47Z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82a4f1aa-4382-499f-ae24-14b519b9633a</vt:lpwstr>
  </property>
  <property fmtid="{D5CDD505-2E9C-101B-9397-08002B2CF9AE}" pid="15" name="MSIP_Label_38f1469a-2c2a-4aee-b92b-090d4c5468ff_ContentBits">
    <vt:lpwstr>0</vt:lpwstr>
  </property>
</Properties>
</file>